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Projects\Year 5\Year Five Teachers\Shared Area\Maths\Tables Grids\"/>
    </mc:Choice>
  </mc:AlternateContent>
  <bookViews>
    <workbookView xWindow="0" yWindow="0" windowWidth="20490" windowHeight="7650" tabRatio="878" activeTab="6"/>
  </bookViews>
  <sheets>
    <sheet name="Multiplication table" sheetId="1" r:id="rId1"/>
    <sheet name="Ordered grid" sheetId="2" r:id="rId2"/>
    <sheet name="Mixed grid 1" sheetId="3" r:id="rId3"/>
    <sheet name="Mixed Grid 1 answers" sheetId="12" r:id="rId4"/>
    <sheet name="Mixed grid 2" sheetId="4" r:id="rId5"/>
    <sheet name="Mixed grid 2 answers" sheetId="13" r:id="rId6"/>
    <sheet name="Mixed grid 3" sheetId="14" r:id="rId7"/>
    <sheet name="Mixed grid 3 answers" sheetId="15" r:id="rId8"/>
    <sheet name="Mixed grid 10,100,1000" sheetId="5" r:id="rId9"/>
    <sheet name="Mixed grid 10,100,1000, answers" sheetId="6" r:id="rId10"/>
    <sheet name="Ordered grid decimals" sheetId="10" r:id="rId11"/>
    <sheet name="Ordered grid decimals answers" sheetId="17" r:id="rId12"/>
    <sheet name="Sheet1" sheetId="19" r:id="rId13"/>
    <sheet name="Ordered grid decimals 2" sheetId="11" r:id="rId14"/>
    <sheet name="Ordered grid decimals 2 answers" sheetId="16" r:id="rId15"/>
    <sheet name="Mixed grid decimals" sheetId="7" r:id="rId16"/>
    <sheet name="Mixed grid decimals (answers)" sheetId="18" r:id="rId17"/>
    <sheet name="Division task 1 " sheetId="24" r:id="rId18"/>
    <sheet name="Division task 1 Answers" sheetId="8" r:id="rId19"/>
    <sheet name="ordered answers" sheetId="9" r:id="rId20"/>
    <sheet name="ordered 12 plus " sheetId="21" r:id="rId21"/>
    <sheet name="plus 12 Answers" sheetId="20" r:id="rId22"/>
    <sheet name="Plus 13 " sheetId="22" r:id="rId23"/>
    <sheet name="Plus 13 answers" sheetId="23" r:id="rId24"/>
    <sheet name="Mixed 13 plus" sheetId="25" r:id="rId25"/>
    <sheet name="Mixed 13 plus answers" sheetId="26" r:id="rId26"/>
  </sheets>
  <calcPr calcId="162913"/>
</workbook>
</file>

<file path=xl/calcChain.xml><?xml version="1.0" encoding="utf-8"?>
<calcChain xmlns="http://schemas.openxmlformats.org/spreadsheetml/2006/main">
  <c r="M15" i="26" l="1"/>
  <c r="L15" i="26"/>
  <c r="K15" i="26"/>
  <c r="J15" i="26"/>
  <c r="I15" i="26"/>
  <c r="H15" i="26"/>
  <c r="G15" i="26"/>
  <c r="F15" i="26"/>
  <c r="E15" i="26"/>
  <c r="D15" i="26"/>
  <c r="C15" i="26"/>
  <c r="B15" i="26"/>
  <c r="M14" i="26"/>
  <c r="L14" i="26"/>
  <c r="K14" i="26"/>
  <c r="J14" i="26"/>
  <c r="I14" i="26"/>
  <c r="H14" i="26"/>
  <c r="G14" i="26"/>
  <c r="F14" i="26"/>
  <c r="E14" i="26"/>
  <c r="D14" i="26"/>
  <c r="C14" i="26"/>
  <c r="B14" i="26"/>
  <c r="M13" i="26"/>
  <c r="L13" i="26"/>
  <c r="K13" i="26"/>
  <c r="J13" i="26"/>
  <c r="I13" i="26"/>
  <c r="H13" i="26"/>
  <c r="G13" i="26"/>
  <c r="F13" i="26"/>
  <c r="E13" i="26"/>
  <c r="D13" i="26"/>
  <c r="C13" i="26"/>
  <c r="B13" i="26"/>
  <c r="M12" i="26"/>
  <c r="L12" i="26"/>
  <c r="K12" i="26"/>
  <c r="J12" i="26"/>
  <c r="I12" i="26"/>
  <c r="H12" i="26"/>
  <c r="G12" i="26"/>
  <c r="F12" i="26"/>
  <c r="E12" i="26"/>
  <c r="D12" i="26"/>
  <c r="C12" i="26"/>
  <c r="B12" i="26"/>
  <c r="M11" i="26"/>
  <c r="L11" i="26"/>
  <c r="K11" i="26"/>
  <c r="J11" i="26"/>
  <c r="I11" i="26"/>
  <c r="H11" i="26"/>
  <c r="G11" i="26"/>
  <c r="F11" i="26"/>
  <c r="E11" i="26"/>
  <c r="D11" i="26"/>
  <c r="C11" i="26"/>
  <c r="B11" i="26"/>
  <c r="M10" i="26"/>
  <c r="L10" i="26"/>
  <c r="K10" i="26"/>
  <c r="J10" i="26"/>
  <c r="I10" i="26"/>
  <c r="H10" i="26"/>
  <c r="G10" i="26"/>
  <c r="F10" i="26"/>
  <c r="E10" i="26"/>
  <c r="D10" i="26"/>
  <c r="C10" i="26"/>
  <c r="B10" i="26"/>
  <c r="M9" i="26"/>
  <c r="L9" i="26"/>
  <c r="K9" i="26"/>
  <c r="J9" i="26"/>
  <c r="I9" i="26"/>
  <c r="H9" i="26"/>
  <c r="G9" i="26"/>
  <c r="F9" i="26"/>
  <c r="E9" i="26"/>
  <c r="D9" i="26"/>
  <c r="C9" i="26"/>
  <c r="B9" i="26"/>
  <c r="M8" i="26"/>
  <c r="L8" i="26"/>
  <c r="K8" i="26"/>
  <c r="J8" i="26"/>
  <c r="I8" i="26"/>
  <c r="H8" i="26"/>
  <c r="G8" i="26"/>
  <c r="F8" i="26"/>
  <c r="E8" i="26"/>
  <c r="D8" i="26"/>
  <c r="C8" i="26"/>
  <c r="B8" i="26"/>
  <c r="M7" i="26"/>
  <c r="L7" i="26"/>
  <c r="K7" i="26"/>
  <c r="J7" i="26"/>
  <c r="I7" i="26"/>
  <c r="H7" i="26"/>
  <c r="G7" i="26"/>
  <c r="F7" i="26"/>
  <c r="E7" i="26"/>
  <c r="D7" i="26"/>
  <c r="C7" i="26"/>
  <c r="B7" i="26"/>
  <c r="M6" i="26"/>
  <c r="L6" i="26"/>
  <c r="K6" i="26"/>
  <c r="J6" i="26"/>
  <c r="I6" i="26"/>
  <c r="H6" i="26"/>
  <c r="G6" i="26"/>
  <c r="F6" i="26"/>
  <c r="E6" i="26"/>
  <c r="D6" i="26"/>
  <c r="C6" i="26"/>
  <c r="B6" i="26"/>
  <c r="M5" i="26"/>
  <c r="L5" i="26"/>
  <c r="K5" i="26"/>
  <c r="J5" i="26"/>
  <c r="I5" i="26"/>
  <c r="H5" i="26"/>
  <c r="G5" i="26"/>
  <c r="F5" i="26"/>
  <c r="E5" i="26"/>
  <c r="D5" i="26"/>
  <c r="C5" i="26"/>
  <c r="B5" i="26"/>
  <c r="M4" i="26"/>
  <c r="L4" i="26"/>
  <c r="K4" i="26"/>
  <c r="J4" i="26"/>
  <c r="I4" i="26"/>
  <c r="H4" i="26"/>
  <c r="G4" i="26"/>
  <c r="F4" i="26"/>
  <c r="E4" i="26"/>
  <c r="D4" i="26"/>
  <c r="C4" i="26"/>
  <c r="B4" i="26"/>
  <c r="C15" i="8" l="1"/>
  <c r="F15" i="8"/>
  <c r="J14" i="8"/>
  <c r="J12" i="8"/>
  <c r="F10" i="8"/>
  <c r="D10" i="8"/>
  <c r="J9" i="8"/>
  <c r="E12" i="8"/>
  <c r="E11" i="8"/>
  <c r="M10" i="8"/>
  <c r="M9" i="8"/>
  <c r="M13" i="8"/>
  <c r="N13" i="8"/>
  <c r="H9" i="23" l="1"/>
  <c r="M15" i="23"/>
  <c r="L15" i="23"/>
  <c r="K15" i="23"/>
  <c r="J15" i="23"/>
  <c r="I15" i="23"/>
  <c r="H15" i="23"/>
  <c r="G15" i="23"/>
  <c r="F15" i="23"/>
  <c r="E15" i="23"/>
  <c r="D15" i="23"/>
  <c r="C15" i="23"/>
  <c r="B15" i="23"/>
  <c r="M14" i="23"/>
  <c r="L14" i="23"/>
  <c r="K14" i="23"/>
  <c r="J14" i="23"/>
  <c r="I14" i="23"/>
  <c r="H14" i="23"/>
  <c r="G14" i="23"/>
  <c r="F14" i="23"/>
  <c r="E14" i="23"/>
  <c r="D14" i="23"/>
  <c r="C14" i="23"/>
  <c r="B14" i="23"/>
  <c r="M13" i="23"/>
  <c r="L13" i="23"/>
  <c r="K13" i="23"/>
  <c r="J13" i="23"/>
  <c r="I13" i="23"/>
  <c r="H13" i="23"/>
  <c r="G13" i="23"/>
  <c r="F13" i="23"/>
  <c r="E13" i="23"/>
  <c r="D13" i="23"/>
  <c r="C13" i="23"/>
  <c r="B13" i="23"/>
  <c r="M12" i="23"/>
  <c r="L12" i="23"/>
  <c r="K12" i="23"/>
  <c r="J12" i="23"/>
  <c r="I12" i="23"/>
  <c r="H12" i="23"/>
  <c r="G12" i="23"/>
  <c r="F12" i="23"/>
  <c r="E12" i="23"/>
  <c r="D12" i="23"/>
  <c r="C12" i="23"/>
  <c r="B12" i="23"/>
  <c r="M11" i="23"/>
  <c r="L11" i="23"/>
  <c r="K11" i="23"/>
  <c r="J11" i="23"/>
  <c r="I11" i="23"/>
  <c r="H11" i="23"/>
  <c r="G11" i="23"/>
  <c r="F11" i="23"/>
  <c r="E11" i="23"/>
  <c r="D11" i="23"/>
  <c r="C11" i="23"/>
  <c r="B11" i="23"/>
  <c r="M10" i="23"/>
  <c r="L10" i="23"/>
  <c r="K10" i="23"/>
  <c r="J10" i="23"/>
  <c r="I10" i="23"/>
  <c r="H10" i="23"/>
  <c r="G10" i="23"/>
  <c r="F10" i="23"/>
  <c r="E10" i="23"/>
  <c r="D10" i="23"/>
  <c r="C10" i="23"/>
  <c r="B10" i="23"/>
  <c r="M9" i="23"/>
  <c r="L9" i="23"/>
  <c r="K9" i="23"/>
  <c r="J9" i="23"/>
  <c r="I9" i="23"/>
  <c r="G9" i="23"/>
  <c r="F9" i="23"/>
  <c r="E9" i="23"/>
  <c r="D9" i="23"/>
  <c r="C9" i="23"/>
  <c r="B9" i="23"/>
  <c r="M8" i="23"/>
  <c r="L8" i="23"/>
  <c r="K8" i="23"/>
  <c r="J8" i="23"/>
  <c r="I8" i="23"/>
  <c r="H8" i="23"/>
  <c r="G8" i="23"/>
  <c r="F8" i="23"/>
  <c r="E8" i="23"/>
  <c r="D8" i="23"/>
  <c r="C8" i="23"/>
  <c r="B8" i="23"/>
  <c r="M7" i="23"/>
  <c r="L7" i="23"/>
  <c r="K7" i="23"/>
  <c r="J7" i="23"/>
  <c r="I7" i="23"/>
  <c r="H7" i="23"/>
  <c r="G7" i="23"/>
  <c r="F7" i="23"/>
  <c r="E7" i="23"/>
  <c r="D7" i="23"/>
  <c r="C7" i="23"/>
  <c r="B7" i="23"/>
  <c r="M6" i="23"/>
  <c r="L6" i="23"/>
  <c r="K6" i="23"/>
  <c r="J6" i="23"/>
  <c r="I6" i="23"/>
  <c r="H6" i="23"/>
  <c r="G6" i="23"/>
  <c r="F6" i="23"/>
  <c r="E6" i="23"/>
  <c r="D6" i="23"/>
  <c r="C6" i="23"/>
  <c r="B6" i="23"/>
  <c r="M5" i="23"/>
  <c r="L5" i="23"/>
  <c r="K5" i="23"/>
  <c r="J5" i="23"/>
  <c r="I5" i="23"/>
  <c r="H5" i="23"/>
  <c r="G5" i="23"/>
  <c r="F5" i="23"/>
  <c r="E5" i="23"/>
  <c r="D5" i="23"/>
  <c r="C5" i="23"/>
  <c r="B5" i="23"/>
  <c r="M4" i="23"/>
  <c r="L4" i="23"/>
  <c r="K4" i="23"/>
  <c r="J4" i="23"/>
  <c r="I4" i="23"/>
  <c r="H4" i="23"/>
  <c r="G4" i="23"/>
  <c r="F4" i="23"/>
  <c r="E4" i="23"/>
  <c r="D4" i="23"/>
  <c r="C4" i="23"/>
  <c r="B4" i="23"/>
  <c r="N16" i="20" l="1"/>
  <c r="M16" i="20"/>
  <c r="L16" i="20"/>
  <c r="K16" i="20"/>
  <c r="J16" i="20"/>
  <c r="I16" i="20"/>
  <c r="H16" i="20"/>
  <c r="G16" i="20"/>
  <c r="F16" i="20"/>
  <c r="E16" i="20"/>
  <c r="D16" i="20"/>
  <c r="C16" i="20"/>
  <c r="N15" i="20"/>
  <c r="M15" i="20"/>
  <c r="L15" i="20"/>
  <c r="K15" i="20"/>
  <c r="J15" i="20"/>
  <c r="I15" i="20"/>
  <c r="H15" i="20"/>
  <c r="G15" i="20"/>
  <c r="F15" i="20"/>
  <c r="E15" i="20"/>
  <c r="D15" i="20"/>
  <c r="C15" i="20"/>
  <c r="N14" i="20"/>
  <c r="M14" i="20"/>
  <c r="L14" i="20"/>
  <c r="K14" i="20"/>
  <c r="J14" i="20"/>
  <c r="I14" i="20"/>
  <c r="H14" i="20"/>
  <c r="G14" i="20"/>
  <c r="F14" i="20"/>
  <c r="E14" i="20"/>
  <c r="D14" i="20"/>
  <c r="C14" i="20"/>
  <c r="N13" i="20"/>
  <c r="M13" i="20"/>
  <c r="L13" i="20"/>
  <c r="K13" i="20"/>
  <c r="J13" i="20"/>
  <c r="I13" i="20"/>
  <c r="H13" i="20"/>
  <c r="G13" i="20"/>
  <c r="F13" i="20"/>
  <c r="E13" i="20"/>
  <c r="D13" i="20"/>
  <c r="C13" i="20"/>
  <c r="N12" i="20"/>
  <c r="M12" i="20"/>
  <c r="L12" i="20"/>
  <c r="K12" i="20"/>
  <c r="J12" i="20"/>
  <c r="I12" i="20"/>
  <c r="H12" i="20"/>
  <c r="G12" i="20"/>
  <c r="F12" i="20"/>
  <c r="E12" i="20"/>
  <c r="D12" i="20"/>
  <c r="C12" i="20"/>
  <c r="N11" i="20"/>
  <c r="M11" i="20"/>
  <c r="L11" i="20"/>
  <c r="K11" i="20"/>
  <c r="J11" i="20"/>
  <c r="I11" i="20"/>
  <c r="H11" i="20"/>
  <c r="G11" i="20"/>
  <c r="F11" i="20"/>
  <c r="E11" i="20"/>
  <c r="D11" i="20"/>
  <c r="C11" i="20"/>
  <c r="N10" i="20"/>
  <c r="M10" i="20"/>
  <c r="L10" i="20"/>
  <c r="K10" i="20"/>
  <c r="J10" i="20"/>
  <c r="I10" i="20"/>
  <c r="H10" i="20"/>
  <c r="G10" i="20"/>
  <c r="F10" i="20"/>
  <c r="E10" i="20"/>
  <c r="D10" i="20"/>
  <c r="C10" i="20"/>
  <c r="N9" i="20"/>
  <c r="M9" i="20"/>
  <c r="L9" i="20"/>
  <c r="K9" i="20"/>
  <c r="J9" i="20"/>
  <c r="I9" i="20"/>
  <c r="H9" i="20"/>
  <c r="G9" i="20"/>
  <c r="F9" i="20"/>
  <c r="E9" i="20"/>
  <c r="D9" i="20"/>
  <c r="C9" i="20"/>
  <c r="N8" i="20"/>
  <c r="M8" i="20"/>
  <c r="L8" i="20"/>
  <c r="K8" i="20"/>
  <c r="J8" i="20"/>
  <c r="I8" i="20"/>
  <c r="H8" i="20"/>
  <c r="G8" i="20"/>
  <c r="F8" i="20"/>
  <c r="E8" i="20"/>
  <c r="D8" i="20"/>
  <c r="C8" i="20"/>
  <c r="N7" i="20"/>
  <c r="M7" i="20"/>
  <c r="L7" i="20"/>
  <c r="K7" i="20"/>
  <c r="J7" i="20"/>
  <c r="I7" i="20"/>
  <c r="H7" i="20"/>
  <c r="G7" i="20"/>
  <c r="F7" i="20"/>
  <c r="E7" i="20"/>
  <c r="D7" i="20"/>
  <c r="C7" i="20"/>
  <c r="N6" i="20"/>
  <c r="M6" i="20"/>
  <c r="L6" i="20"/>
  <c r="K6" i="20"/>
  <c r="J6" i="20"/>
  <c r="I6" i="20"/>
  <c r="H6" i="20"/>
  <c r="G6" i="20"/>
  <c r="F6" i="20"/>
  <c r="E6" i="20"/>
  <c r="D6" i="20"/>
  <c r="C6" i="20"/>
  <c r="N5" i="20"/>
  <c r="M5" i="20"/>
  <c r="L5" i="20"/>
  <c r="K5" i="20"/>
  <c r="J5" i="20"/>
  <c r="I5" i="20"/>
  <c r="H5" i="20"/>
  <c r="G5" i="20"/>
  <c r="F5" i="20"/>
  <c r="E5" i="20"/>
  <c r="D5" i="20"/>
  <c r="C5" i="20"/>
  <c r="C4" i="17"/>
  <c r="N15" i="18" l="1"/>
  <c r="N14" i="18"/>
  <c r="N13" i="18"/>
  <c r="N12" i="18"/>
  <c r="N11" i="18"/>
  <c r="N10" i="18"/>
  <c r="N9" i="18"/>
  <c r="N8" i="18"/>
  <c r="N7" i="18"/>
  <c r="N6" i="18"/>
  <c r="N5" i="18"/>
  <c r="N4" i="18"/>
  <c r="M15" i="18"/>
  <c r="M14" i="18"/>
  <c r="M13" i="18"/>
  <c r="M12" i="18"/>
  <c r="M11" i="18"/>
  <c r="M10" i="18"/>
  <c r="M9" i="18"/>
  <c r="M8" i="18"/>
  <c r="M7" i="18"/>
  <c r="M6" i="18"/>
  <c r="M5" i="18"/>
  <c r="M4" i="18"/>
  <c r="L15" i="18"/>
  <c r="L14" i="18"/>
  <c r="L13" i="18"/>
  <c r="L12" i="18"/>
  <c r="L11" i="18"/>
  <c r="L10" i="18"/>
  <c r="L9" i="18"/>
  <c r="L8" i="18"/>
  <c r="L7" i="18"/>
  <c r="L6" i="18"/>
  <c r="L5" i="18"/>
  <c r="L4" i="18"/>
  <c r="K15" i="18"/>
  <c r="K14" i="18"/>
  <c r="K13" i="18"/>
  <c r="K12" i="18"/>
  <c r="K11" i="18"/>
  <c r="K10" i="18"/>
  <c r="K9" i="18"/>
  <c r="K8" i="18"/>
  <c r="K7" i="18"/>
  <c r="K6" i="18"/>
  <c r="K5" i="18"/>
  <c r="K4" i="18"/>
  <c r="J15" i="18"/>
  <c r="J14" i="18"/>
  <c r="J13" i="18"/>
  <c r="J12" i="18"/>
  <c r="J11" i="18"/>
  <c r="J10" i="18"/>
  <c r="J9" i="18"/>
  <c r="J8" i="18"/>
  <c r="J7" i="18"/>
  <c r="J6" i="18"/>
  <c r="J5" i="18"/>
  <c r="J4" i="18"/>
  <c r="I15" i="18"/>
  <c r="I14" i="18"/>
  <c r="I13" i="18"/>
  <c r="I12" i="18"/>
  <c r="I11" i="18"/>
  <c r="I10" i="18"/>
  <c r="I9" i="18"/>
  <c r="I8" i="18"/>
  <c r="I7" i="18"/>
  <c r="I6" i="18"/>
  <c r="I5" i="18"/>
  <c r="I4" i="18"/>
  <c r="H15" i="18"/>
  <c r="H14" i="18"/>
  <c r="H13" i="18"/>
  <c r="H12" i="18"/>
  <c r="H11" i="18"/>
  <c r="H10" i="18"/>
  <c r="H9" i="18"/>
  <c r="H8" i="18"/>
  <c r="H7" i="18"/>
  <c r="H6" i="18"/>
  <c r="H5" i="18"/>
  <c r="H4" i="18"/>
  <c r="G15" i="18"/>
  <c r="F15" i="18"/>
  <c r="E15" i="18"/>
  <c r="D15" i="18"/>
  <c r="C15" i="18"/>
  <c r="G14" i="18"/>
  <c r="F14" i="18"/>
  <c r="E14" i="18"/>
  <c r="D14" i="18"/>
  <c r="C14" i="18"/>
  <c r="G13" i="18"/>
  <c r="F13" i="18"/>
  <c r="E13" i="18"/>
  <c r="D13" i="18"/>
  <c r="C13" i="18"/>
  <c r="G12" i="18"/>
  <c r="F12" i="18"/>
  <c r="E12" i="18"/>
  <c r="D12" i="18"/>
  <c r="C12" i="18"/>
  <c r="G11" i="18"/>
  <c r="F11" i="18"/>
  <c r="E11" i="18"/>
  <c r="D11" i="18"/>
  <c r="C11" i="18"/>
  <c r="G10" i="18"/>
  <c r="F10" i="18"/>
  <c r="E10" i="18"/>
  <c r="D10" i="18"/>
  <c r="C10" i="18"/>
  <c r="G9" i="18"/>
  <c r="F9" i="18"/>
  <c r="E9" i="18"/>
  <c r="D9" i="18"/>
  <c r="C9" i="18"/>
  <c r="G8" i="18"/>
  <c r="F8" i="18"/>
  <c r="E8" i="18"/>
  <c r="D8" i="18"/>
  <c r="C8" i="18"/>
  <c r="G7" i="18"/>
  <c r="F7" i="18"/>
  <c r="E7" i="18"/>
  <c r="D7" i="18"/>
  <c r="C7" i="18"/>
  <c r="G6" i="18"/>
  <c r="F6" i="18"/>
  <c r="E6" i="18"/>
  <c r="D6" i="18"/>
  <c r="C6" i="18"/>
  <c r="G5" i="18"/>
  <c r="F5" i="18"/>
  <c r="E5" i="18"/>
  <c r="D5" i="18"/>
  <c r="C5" i="18"/>
  <c r="G4" i="18"/>
  <c r="F4" i="18"/>
  <c r="E4" i="18"/>
  <c r="D4" i="18"/>
  <c r="C4" i="18"/>
  <c r="N15" i="17" l="1"/>
  <c r="N14" i="17"/>
  <c r="N13" i="17"/>
  <c r="N12" i="17"/>
  <c r="N11" i="17"/>
  <c r="N10" i="17"/>
  <c r="N9" i="17"/>
  <c r="N8" i="17"/>
  <c r="N7" i="17"/>
  <c r="N6" i="17"/>
  <c r="N5" i="17"/>
  <c r="N4" i="17"/>
  <c r="M15" i="17"/>
  <c r="M14" i="17"/>
  <c r="M13" i="17"/>
  <c r="M12" i="17"/>
  <c r="M11" i="17"/>
  <c r="M10" i="17"/>
  <c r="M9" i="17"/>
  <c r="M8" i="17"/>
  <c r="M7" i="17"/>
  <c r="M6" i="17"/>
  <c r="M5" i="17"/>
  <c r="M4" i="17"/>
  <c r="L15" i="17"/>
  <c r="L14" i="17"/>
  <c r="L13" i="17"/>
  <c r="L12" i="17"/>
  <c r="L11" i="17"/>
  <c r="L10" i="17"/>
  <c r="L9" i="17"/>
  <c r="L8" i="17"/>
  <c r="L7" i="17"/>
  <c r="L6" i="17"/>
  <c r="L5" i="17"/>
  <c r="L4" i="17"/>
  <c r="K15" i="17"/>
  <c r="K14" i="17"/>
  <c r="K13" i="17"/>
  <c r="K12" i="17"/>
  <c r="K11" i="17"/>
  <c r="K10" i="17"/>
  <c r="K9" i="17"/>
  <c r="K8" i="17"/>
  <c r="K7" i="17"/>
  <c r="K6" i="17"/>
  <c r="K5" i="17"/>
  <c r="K4" i="17"/>
  <c r="J15" i="17"/>
  <c r="J14" i="17"/>
  <c r="J13" i="17"/>
  <c r="J12" i="17"/>
  <c r="J11" i="17"/>
  <c r="J10" i="17"/>
  <c r="J9" i="17"/>
  <c r="J8" i="17"/>
  <c r="J7" i="17"/>
  <c r="J6" i="17"/>
  <c r="J5" i="17"/>
  <c r="J4" i="17"/>
  <c r="I15" i="17"/>
  <c r="I14" i="17"/>
  <c r="I13" i="17"/>
  <c r="I12" i="17"/>
  <c r="I11" i="17"/>
  <c r="I10" i="17"/>
  <c r="I9" i="17"/>
  <c r="I8" i="17"/>
  <c r="I7" i="17"/>
  <c r="I6" i="17"/>
  <c r="I5" i="17"/>
  <c r="I4" i="17"/>
  <c r="H15" i="17"/>
  <c r="H14" i="17"/>
  <c r="H13" i="17"/>
  <c r="H12" i="17"/>
  <c r="H11" i="17"/>
  <c r="H10" i="17"/>
  <c r="H9" i="17"/>
  <c r="H8" i="17"/>
  <c r="H7" i="17"/>
  <c r="H6" i="17"/>
  <c r="H5" i="17"/>
  <c r="H4" i="17"/>
  <c r="G15" i="17"/>
  <c r="G14" i="17"/>
  <c r="G13" i="17"/>
  <c r="G12" i="17"/>
  <c r="G11" i="17"/>
  <c r="G10" i="17"/>
  <c r="G9" i="17"/>
  <c r="G8" i="17"/>
  <c r="G7" i="17"/>
  <c r="G6" i="17"/>
  <c r="G5" i="17"/>
  <c r="G4" i="17"/>
  <c r="F15" i="17"/>
  <c r="F14" i="17"/>
  <c r="F13" i="17"/>
  <c r="F12" i="17"/>
  <c r="F11" i="17"/>
  <c r="F10" i="17"/>
  <c r="F9" i="17"/>
  <c r="F8" i="17"/>
  <c r="F7" i="17"/>
  <c r="F6" i="17"/>
  <c r="F5" i="17"/>
  <c r="F4" i="17"/>
  <c r="E15" i="17"/>
  <c r="E14" i="17"/>
  <c r="E13" i="17"/>
  <c r="E12" i="17"/>
  <c r="E11" i="17"/>
  <c r="E10" i="17"/>
  <c r="E9" i="17"/>
  <c r="E8" i="17"/>
  <c r="E7" i="17"/>
  <c r="E6" i="17"/>
  <c r="E5" i="17"/>
  <c r="E4" i="17"/>
  <c r="D15" i="17"/>
  <c r="D14" i="17"/>
  <c r="D13" i="17"/>
  <c r="D12" i="17"/>
  <c r="D11" i="17"/>
  <c r="D10" i="17"/>
  <c r="D8" i="17"/>
  <c r="D7" i="17"/>
  <c r="D9" i="17"/>
  <c r="D6" i="17"/>
  <c r="D5" i="17"/>
  <c r="D4" i="17"/>
  <c r="C15" i="17"/>
  <c r="C14" i="17"/>
  <c r="C13" i="17"/>
  <c r="C12" i="17"/>
  <c r="C11" i="17"/>
  <c r="C10" i="17"/>
  <c r="C9" i="17"/>
  <c r="C8" i="17"/>
  <c r="C7" i="17"/>
  <c r="C6" i="17"/>
  <c r="C5" i="17"/>
  <c r="N15" i="16" l="1"/>
  <c r="N14" i="16"/>
  <c r="N13" i="16"/>
  <c r="N12" i="16"/>
  <c r="N11" i="16"/>
  <c r="N10" i="16"/>
  <c r="N9" i="16"/>
  <c r="N8" i="16"/>
  <c r="N7" i="16"/>
  <c r="N6" i="16"/>
  <c r="N5" i="16"/>
  <c r="N4" i="16"/>
  <c r="M15" i="16"/>
  <c r="M14" i="16"/>
  <c r="M13" i="16"/>
  <c r="M12" i="16"/>
  <c r="M11" i="16"/>
  <c r="M10" i="16"/>
  <c r="M9" i="16"/>
  <c r="M8" i="16"/>
  <c r="M7" i="16"/>
  <c r="M6" i="16"/>
  <c r="M5" i="16"/>
  <c r="M4" i="16"/>
  <c r="L15" i="16"/>
  <c r="L14" i="16"/>
  <c r="L13" i="16"/>
  <c r="L12" i="16"/>
  <c r="L11" i="16"/>
  <c r="L10" i="16"/>
  <c r="L9" i="16"/>
  <c r="L8" i="16"/>
  <c r="L7" i="16"/>
  <c r="L6" i="16"/>
  <c r="L5" i="16"/>
  <c r="L4" i="16"/>
  <c r="K15" i="16"/>
  <c r="K14" i="16"/>
  <c r="K13" i="16"/>
  <c r="K12" i="16"/>
  <c r="K11" i="16"/>
  <c r="K10" i="16"/>
  <c r="K9" i="16"/>
  <c r="K8" i="16"/>
  <c r="K7" i="16"/>
  <c r="K6" i="16"/>
  <c r="K5" i="16"/>
  <c r="K4" i="16"/>
  <c r="J15" i="16"/>
  <c r="J14" i="16"/>
  <c r="J13" i="16"/>
  <c r="J12" i="16"/>
  <c r="J11" i="16"/>
  <c r="J10" i="16"/>
  <c r="J9" i="16"/>
  <c r="J8" i="16"/>
  <c r="J7" i="16"/>
  <c r="J6" i="16"/>
  <c r="J5" i="16"/>
  <c r="J4" i="16"/>
  <c r="I15" i="16"/>
  <c r="I14" i="16"/>
  <c r="I13" i="16"/>
  <c r="I12" i="16"/>
  <c r="I11" i="16"/>
  <c r="I10" i="16"/>
  <c r="I9" i="16"/>
  <c r="I8" i="16"/>
  <c r="I7" i="16"/>
  <c r="I6" i="16"/>
  <c r="I5" i="16"/>
  <c r="I4" i="16"/>
  <c r="H15" i="16"/>
  <c r="H14" i="16"/>
  <c r="H13" i="16"/>
  <c r="H12" i="16"/>
  <c r="H11" i="16"/>
  <c r="H10" i="16"/>
  <c r="H9" i="16"/>
  <c r="H8" i="16"/>
  <c r="H7" i="16"/>
  <c r="H6" i="16"/>
  <c r="H5" i="16"/>
  <c r="H4" i="16"/>
  <c r="G15" i="16"/>
  <c r="G14" i="16"/>
  <c r="G13" i="16"/>
  <c r="G12" i="16"/>
  <c r="G11" i="16"/>
  <c r="G10" i="16"/>
  <c r="G9" i="16"/>
  <c r="G8" i="16"/>
  <c r="G7" i="16"/>
  <c r="G6" i="16"/>
  <c r="G5" i="16"/>
  <c r="G4" i="16"/>
  <c r="F15" i="16"/>
  <c r="F14" i="16"/>
  <c r="F13" i="16"/>
  <c r="F12" i="16"/>
  <c r="F11" i="16"/>
  <c r="F10" i="16"/>
  <c r="F9" i="16"/>
  <c r="F8" i="16"/>
  <c r="F7" i="16"/>
  <c r="F6" i="16"/>
  <c r="F5" i="16"/>
  <c r="F4" i="16"/>
  <c r="E15" i="16"/>
  <c r="E14" i="16"/>
  <c r="E13" i="16"/>
  <c r="E12" i="16"/>
  <c r="E11" i="16"/>
  <c r="E10" i="16"/>
  <c r="E9" i="16"/>
  <c r="E8" i="16"/>
  <c r="E7" i="16"/>
  <c r="E6" i="16"/>
  <c r="E5" i="16"/>
  <c r="E4" i="16"/>
  <c r="D15" i="16"/>
  <c r="D14" i="16"/>
  <c r="D13" i="16"/>
  <c r="D12" i="16"/>
  <c r="D11" i="16"/>
  <c r="D10" i="16"/>
  <c r="D9" i="16"/>
  <c r="D8" i="16"/>
  <c r="D7" i="16"/>
  <c r="D6" i="16"/>
  <c r="D5" i="16"/>
  <c r="D4" i="16"/>
  <c r="C15" i="16"/>
  <c r="C14" i="16"/>
  <c r="C13" i="16"/>
  <c r="C5" i="16"/>
  <c r="C6" i="16"/>
  <c r="C4" i="16"/>
  <c r="N4" i="15" l="1"/>
  <c r="M4" i="15"/>
  <c r="L4" i="15"/>
  <c r="K4" i="15"/>
  <c r="J4" i="15"/>
  <c r="I4" i="15"/>
  <c r="H4" i="15"/>
  <c r="G4" i="15"/>
  <c r="F4" i="15"/>
  <c r="E4" i="15"/>
  <c r="N5" i="15"/>
  <c r="M5" i="15"/>
  <c r="L5" i="15"/>
  <c r="K5" i="15"/>
  <c r="J5" i="15"/>
  <c r="I5" i="15"/>
  <c r="H5" i="15"/>
  <c r="G5" i="15"/>
  <c r="F5" i="15"/>
  <c r="E5" i="15"/>
  <c r="N6" i="15"/>
  <c r="M6" i="15"/>
  <c r="L6" i="15"/>
  <c r="K6" i="15"/>
  <c r="J6" i="15"/>
  <c r="I6" i="15"/>
  <c r="H6" i="15"/>
  <c r="G6" i="15"/>
  <c r="F6" i="15"/>
  <c r="E6" i="15"/>
  <c r="N7" i="15"/>
  <c r="M7" i="15"/>
  <c r="L7" i="15"/>
  <c r="K7" i="15"/>
  <c r="J7" i="15"/>
  <c r="I7" i="15"/>
  <c r="H7" i="15"/>
  <c r="G7" i="15"/>
  <c r="F7" i="15"/>
  <c r="E7" i="15"/>
  <c r="N8" i="15"/>
  <c r="M8" i="15"/>
  <c r="L8" i="15"/>
  <c r="K8" i="15"/>
  <c r="J8" i="15"/>
  <c r="I8" i="15"/>
  <c r="H8" i="15"/>
  <c r="G8" i="15"/>
  <c r="F8" i="15"/>
  <c r="E8" i="15"/>
  <c r="N9" i="15"/>
  <c r="M9" i="15"/>
  <c r="L9" i="15"/>
  <c r="J9" i="15"/>
  <c r="I9" i="15"/>
  <c r="H9" i="15"/>
  <c r="G9" i="15"/>
  <c r="F9" i="15"/>
  <c r="E9" i="15"/>
  <c r="N11" i="15"/>
  <c r="M11" i="15"/>
  <c r="L11" i="15"/>
  <c r="K11" i="15"/>
  <c r="J11" i="15"/>
  <c r="I11" i="15"/>
  <c r="H11" i="15"/>
  <c r="G11" i="15"/>
  <c r="F11" i="15"/>
  <c r="E11" i="15"/>
  <c r="D11" i="15"/>
  <c r="N15" i="15"/>
  <c r="M15" i="15"/>
  <c r="L15" i="15"/>
  <c r="K15" i="15"/>
  <c r="J15" i="15"/>
  <c r="I15" i="15"/>
  <c r="H15" i="15"/>
  <c r="G15" i="15"/>
  <c r="F15" i="15"/>
  <c r="E15" i="15"/>
  <c r="D15" i="15"/>
  <c r="N14" i="15"/>
  <c r="M14" i="15"/>
  <c r="L14" i="15"/>
  <c r="K14" i="15"/>
  <c r="J14" i="15"/>
  <c r="I14" i="15"/>
  <c r="H14" i="15"/>
  <c r="G14" i="15"/>
  <c r="F14" i="15"/>
  <c r="D14" i="15"/>
  <c r="N10" i="15"/>
  <c r="I10" i="15"/>
  <c r="D4" i="15"/>
  <c r="C15" i="15"/>
  <c r="C14" i="15"/>
  <c r="C13" i="15"/>
  <c r="C12" i="15"/>
  <c r="C11" i="15"/>
  <c r="C10" i="15"/>
  <c r="C9" i="15"/>
  <c r="C8" i="15"/>
  <c r="C7" i="15"/>
  <c r="C6" i="15"/>
  <c r="C5" i="15"/>
  <c r="C4" i="15"/>
  <c r="C4" i="13" l="1"/>
  <c r="N15" i="13"/>
  <c r="N14" i="13"/>
  <c r="N13" i="13"/>
  <c r="N12" i="13"/>
  <c r="N11" i="13"/>
  <c r="N10" i="13"/>
  <c r="N9" i="13"/>
  <c r="N8" i="13"/>
  <c r="N7" i="13"/>
  <c r="N6" i="13"/>
  <c r="N5" i="13"/>
  <c r="N4" i="13"/>
  <c r="M5" i="13"/>
  <c r="M4" i="13"/>
  <c r="L15" i="13"/>
  <c r="L14" i="13"/>
  <c r="L13" i="13"/>
  <c r="L12" i="13"/>
  <c r="L11" i="13"/>
  <c r="L10" i="13"/>
  <c r="L9" i="13"/>
  <c r="L8" i="13"/>
  <c r="L7" i="13"/>
  <c r="L6" i="13"/>
  <c r="L5" i="13"/>
  <c r="L4" i="13"/>
  <c r="J15" i="13"/>
  <c r="J14" i="13"/>
  <c r="J13" i="13"/>
  <c r="J12" i="13"/>
  <c r="J11" i="13"/>
  <c r="J10" i="13"/>
  <c r="J9" i="13"/>
  <c r="J8" i="13"/>
  <c r="J7" i="13"/>
  <c r="J6" i="13"/>
  <c r="J5" i="13"/>
  <c r="J4" i="13"/>
  <c r="I15" i="13"/>
  <c r="I14" i="13"/>
  <c r="I13" i="13"/>
  <c r="I12" i="13"/>
  <c r="I11" i="13"/>
  <c r="I10" i="13"/>
  <c r="I9" i="13"/>
  <c r="I8" i="13"/>
  <c r="I7" i="13"/>
  <c r="I6" i="13"/>
  <c r="I5" i="13"/>
  <c r="I4" i="13"/>
  <c r="H15" i="13"/>
  <c r="H14" i="13"/>
  <c r="H13" i="13"/>
  <c r="H12" i="13"/>
  <c r="H11" i="13"/>
  <c r="H10" i="13"/>
  <c r="H9" i="13"/>
  <c r="H8" i="13"/>
  <c r="H7" i="13"/>
  <c r="H6" i="13"/>
  <c r="H5" i="13"/>
  <c r="H4" i="13"/>
  <c r="G15" i="13"/>
  <c r="G14" i="13"/>
  <c r="G13" i="13"/>
  <c r="G12" i="13"/>
  <c r="G11" i="13"/>
  <c r="G10" i="13"/>
  <c r="G9" i="13"/>
  <c r="G8" i="13"/>
  <c r="G7" i="13"/>
  <c r="G6" i="13"/>
  <c r="G5" i="13"/>
  <c r="G4" i="13"/>
  <c r="F15" i="13"/>
  <c r="F14" i="13"/>
  <c r="F13" i="13"/>
  <c r="F12" i="13"/>
  <c r="F11" i="13"/>
  <c r="F10" i="13"/>
  <c r="F8" i="13"/>
  <c r="F9" i="13"/>
  <c r="F7" i="13"/>
  <c r="F6" i="13"/>
  <c r="F5" i="13"/>
  <c r="F4" i="13"/>
  <c r="E15" i="13"/>
  <c r="E14" i="13"/>
  <c r="E13" i="13"/>
  <c r="E12" i="13"/>
  <c r="E11" i="13"/>
  <c r="E10" i="13"/>
  <c r="E9" i="13"/>
  <c r="E8" i="13"/>
  <c r="E7" i="13"/>
  <c r="E6" i="13"/>
  <c r="E5" i="13"/>
  <c r="E4" i="13"/>
  <c r="D15" i="13"/>
  <c r="D14" i="13"/>
  <c r="D13" i="13"/>
  <c r="D12" i="13"/>
  <c r="D11" i="13"/>
  <c r="D10" i="13"/>
  <c r="D9" i="13"/>
  <c r="D8" i="13"/>
  <c r="D7" i="13"/>
  <c r="D6" i="13"/>
  <c r="D5" i="13"/>
  <c r="D4" i="13"/>
  <c r="C15" i="13"/>
  <c r="C14" i="13"/>
  <c r="C13" i="13"/>
  <c r="C12" i="13"/>
  <c r="C11" i="13"/>
  <c r="C10" i="13"/>
  <c r="C9" i="13"/>
  <c r="C8" i="13"/>
  <c r="C7" i="13"/>
  <c r="C6" i="13"/>
  <c r="C5" i="13"/>
  <c r="C15" i="12" l="1"/>
  <c r="N15" i="12"/>
  <c r="M15" i="12"/>
  <c r="L15" i="12"/>
  <c r="K15" i="12"/>
  <c r="J15" i="12"/>
  <c r="I15" i="12"/>
  <c r="H15" i="12"/>
  <c r="G15" i="12"/>
  <c r="F15" i="12"/>
  <c r="E15" i="12"/>
  <c r="D15" i="12"/>
  <c r="N14" i="12"/>
  <c r="M14" i="12"/>
  <c r="L14" i="12"/>
  <c r="K14" i="12"/>
  <c r="J14" i="12"/>
  <c r="I14" i="12"/>
  <c r="H14" i="12"/>
  <c r="G14" i="12"/>
  <c r="F14" i="12"/>
  <c r="E14" i="12"/>
  <c r="D14" i="12"/>
  <c r="C14" i="12"/>
  <c r="N13" i="12"/>
  <c r="M13" i="12"/>
  <c r="L13" i="12"/>
  <c r="K13" i="12"/>
  <c r="J13" i="12"/>
  <c r="I13" i="12"/>
  <c r="H13" i="12"/>
  <c r="G13" i="12"/>
  <c r="F13" i="12"/>
  <c r="E13" i="12"/>
  <c r="D13" i="12"/>
  <c r="C13" i="12"/>
  <c r="N12" i="12"/>
  <c r="M12" i="12"/>
  <c r="L12" i="12"/>
  <c r="K12" i="12"/>
  <c r="J12" i="12"/>
  <c r="I12" i="12"/>
  <c r="H12" i="12"/>
  <c r="G12" i="12"/>
  <c r="F12" i="12"/>
  <c r="E12" i="12"/>
  <c r="D12" i="12"/>
  <c r="C12" i="12"/>
  <c r="N11" i="12"/>
  <c r="M11" i="12"/>
  <c r="L11" i="12"/>
  <c r="K11" i="12"/>
  <c r="J11" i="12"/>
  <c r="I11" i="12"/>
  <c r="H11" i="12"/>
  <c r="G11" i="12"/>
  <c r="F11" i="12"/>
  <c r="E11" i="12"/>
  <c r="D11" i="12"/>
  <c r="C11" i="12"/>
  <c r="N10" i="12"/>
  <c r="M10" i="12"/>
  <c r="L10" i="12"/>
  <c r="K10" i="12"/>
  <c r="J10" i="12"/>
  <c r="I10" i="12"/>
  <c r="H10" i="12"/>
  <c r="G10" i="12"/>
  <c r="F10" i="12"/>
  <c r="E10" i="12"/>
  <c r="D10" i="12"/>
  <c r="C10" i="12"/>
  <c r="N9" i="12"/>
  <c r="M9" i="12"/>
  <c r="K9" i="12"/>
  <c r="J9" i="12"/>
  <c r="I9" i="12"/>
  <c r="H9" i="12"/>
  <c r="G9" i="12"/>
  <c r="F9" i="12"/>
  <c r="D9" i="12"/>
  <c r="M7" i="12"/>
  <c r="F7" i="12"/>
  <c r="E7" i="12"/>
  <c r="D7" i="12"/>
  <c r="C7" i="12"/>
  <c r="N6" i="12"/>
  <c r="M6" i="12"/>
  <c r="J6" i="12"/>
  <c r="H6" i="12"/>
  <c r="G6" i="12"/>
  <c r="C6" i="12"/>
  <c r="D5" i="12"/>
  <c r="N5" i="6" l="1"/>
  <c r="N6" i="6"/>
  <c r="N7" i="6"/>
  <c r="N8" i="6"/>
  <c r="N9" i="6"/>
  <c r="N10" i="6"/>
  <c r="N11" i="6"/>
  <c r="N12" i="6"/>
  <c r="N13" i="6"/>
  <c r="N14" i="6"/>
  <c r="N15" i="6"/>
  <c r="N4" i="6"/>
  <c r="M5" i="6"/>
  <c r="M6" i="6"/>
  <c r="M7" i="6"/>
  <c r="M8" i="6"/>
  <c r="M9" i="6"/>
  <c r="M10" i="6"/>
  <c r="M11" i="6"/>
  <c r="M12" i="6"/>
  <c r="M13" i="6"/>
  <c r="M14" i="6"/>
  <c r="M15" i="6"/>
  <c r="M4" i="6"/>
  <c r="L5" i="6"/>
  <c r="L6" i="6"/>
  <c r="L7" i="6"/>
  <c r="L8" i="6"/>
  <c r="L9" i="6"/>
  <c r="L10" i="6"/>
  <c r="L11" i="6"/>
  <c r="L12" i="6"/>
  <c r="L13" i="6"/>
  <c r="L14" i="6"/>
  <c r="L15" i="6"/>
  <c r="L4" i="6"/>
  <c r="K5" i="6"/>
  <c r="K6" i="6"/>
  <c r="K7" i="6"/>
  <c r="K8" i="6"/>
  <c r="K9" i="6"/>
  <c r="K10" i="6"/>
  <c r="K11" i="6"/>
  <c r="K12" i="6"/>
  <c r="K13" i="6"/>
  <c r="K14" i="6"/>
  <c r="K15" i="6"/>
  <c r="K4" i="6"/>
  <c r="J5" i="6"/>
  <c r="J6" i="6"/>
  <c r="J7" i="6"/>
  <c r="J8" i="6"/>
  <c r="J9" i="6"/>
  <c r="J10" i="6"/>
  <c r="J11" i="6"/>
  <c r="J12" i="6"/>
  <c r="J13" i="6"/>
  <c r="J14" i="6"/>
  <c r="J15" i="6"/>
  <c r="J4" i="6"/>
  <c r="I5" i="6"/>
  <c r="I6" i="6"/>
  <c r="I7" i="6"/>
  <c r="I8" i="6"/>
  <c r="I9" i="6"/>
  <c r="I10" i="6"/>
  <c r="I11" i="6"/>
  <c r="I12" i="6"/>
  <c r="I13" i="6"/>
  <c r="I14" i="6"/>
  <c r="I15" i="6"/>
  <c r="I4" i="6"/>
  <c r="H5" i="6"/>
  <c r="H6" i="6"/>
  <c r="H7" i="6"/>
  <c r="H8" i="6"/>
  <c r="H9" i="6"/>
  <c r="H10" i="6"/>
  <c r="H11" i="6"/>
  <c r="H12" i="6"/>
  <c r="H13" i="6"/>
  <c r="H14" i="6"/>
  <c r="H15" i="6"/>
  <c r="H4" i="6"/>
  <c r="G5" i="6"/>
  <c r="G6" i="6"/>
  <c r="G7" i="6"/>
  <c r="G8" i="6"/>
  <c r="G9" i="6"/>
  <c r="G10" i="6"/>
  <c r="G11" i="6"/>
  <c r="G12" i="6"/>
  <c r="G13" i="6"/>
  <c r="G14" i="6"/>
  <c r="G15" i="6"/>
  <c r="G4" i="6"/>
  <c r="F5" i="6"/>
  <c r="F6" i="6"/>
  <c r="F7" i="6"/>
  <c r="F8" i="6"/>
  <c r="F9" i="6"/>
  <c r="F10" i="6"/>
  <c r="F11" i="6"/>
  <c r="F12" i="6"/>
  <c r="F13" i="6"/>
  <c r="F14" i="6"/>
  <c r="F15" i="6"/>
  <c r="F4" i="6"/>
  <c r="E5" i="6"/>
  <c r="E6" i="6"/>
  <c r="E7" i="6"/>
  <c r="E8" i="6"/>
  <c r="E9" i="6"/>
  <c r="E10" i="6"/>
  <c r="E11" i="6"/>
  <c r="E12" i="6"/>
  <c r="E13" i="6"/>
  <c r="E14" i="6"/>
  <c r="E15" i="6"/>
  <c r="D5" i="6"/>
  <c r="D6" i="6"/>
  <c r="D7" i="6"/>
  <c r="D8" i="6"/>
  <c r="D9" i="6"/>
  <c r="D10" i="6"/>
  <c r="D11" i="6"/>
  <c r="D12" i="6"/>
  <c r="D13" i="6"/>
  <c r="D14" i="6"/>
  <c r="D15" i="6"/>
  <c r="D4" i="6"/>
  <c r="C7" i="6"/>
  <c r="C8" i="6"/>
  <c r="C9" i="6"/>
  <c r="C10" i="6"/>
  <c r="C11" i="6"/>
  <c r="C12" i="6"/>
  <c r="C13" i="6"/>
  <c r="C14" i="6"/>
  <c r="C15" i="6"/>
  <c r="C5" i="6"/>
  <c r="C6" i="6"/>
  <c r="C4" i="6"/>
</calcChain>
</file>

<file path=xl/sharedStrings.xml><?xml version="1.0" encoding="utf-8"?>
<sst xmlns="http://schemas.openxmlformats.org/spreadsheetml/2006/main" count="130" uniqueCount="96">
  <si>
    <t>1x1=1</t>
  </si>
  <si>
    <t>2x1=2</t>
  </si>
  <si>
    <t>3x1 = 3</t>
  </si>
  <si>
    <t>4 x 1 = 4</t>
  </si>
  <si>
    <t>5 x 1 = 5</t>
  </si>
  <si>
    <t>6 x 1 = 6</t>
  </si>
  <si>
    <t>7 x 1 = 7</t>
  </si>
  <si>
    <t>8 x 1  8</t>
  </si>
  <si>
    <t>9 x 1 = 9</t>
  </si>
  <si>
    <t>10 x 1 = 10</t>
  </si>
  <si>
    <t>11 x 1 = 11</t>
  </si>
  <si>
    <t>12 x 1 = 12</t>
  </si>
  <si>
    <t>3x2 = 6</t>
  </si>
  <si>
    <t>4x2 = 8</t>
  </si>
  <si>
    <t>5x2 = 10</t>
  </si>
  <si>
    <t>6x2 = 12</t>
  </si>
  <si>
    <t>8x2 = 16</t>
  </si>
  <si>
    <t>7x2 = 14</t>
  </si>
  <si>
    <t>2x2 = 4</t>
  </si>
  <si>
    <t>9x2 = 18</t>
  </si>
  <si>
    <t>11x2 = 22</t>
  </si>
  <si>
    <t>12x2 = 24</t>
  </si>
  <si>
    <t>3x3=9</t>
  </si>
  <si>
    <t>4x3 = 12</t>
  </si>
  <si>
    <t>5x3 = 15</t>
  </si>
  <si>
    <t>6x3 = 18</t>
  </si>
  <si>
    <t>7x3 = 21</t>
  </si>
  <si>
    <t>8x3 = 24</t>
  </si>
  <si>
    <t>9x3 = 27</t>
  </si>
  <si>
    <t>10x3 = 30</t>
  </si>
  <si>
    <t>11x3 = 33</t>
  </si>
  <si>
    <t>12x3 = 36</t>
  </si>
  <si>
    <t>5x4 = 20</t>
  </si>
  <si>
    <t>4x4 = 16</t>
  </si>
  <si>
    <t>6x4 = 24</t>
  </si>
  <si>
    <t>7x4 = 28</t>
  </si>
  <si>
    <t>9x4 = 36</t>
  </si>
  <si>
    <t>10x4 = 40</t>
  </si>
  <si>
    <t>11x4 = 44</t>
  </si>
  <si>
    <t>8x4  = 32</t>
  </si>
  <si>
    <t>12x4 = 48</t>
  </si>
  <si>
    <t>9x5 = 45</t>
  </si>
  <si>
    <t>10x5 = 50</t>
  </si>
  <si>
    <t>8x5 = 40</t>
  </si>
  <si>
    <t>7x5 = 35</t>
  </si>
  <si>
    <t>6x5 = 30</t>
  </si>
  <si>
    <t>5x5 = 25</t>
  </si>
  <si>
    <t>11x5 = 55</t>
  </si>
  <si>
    <t>12x5 = 60</t>
  </si>
  <si>
    <t>6X6 = 36</t>
  </si>
  <si>
    <t>8x8 = 64</t>
  </si>
  <si>
    <t>9x8 = 72</t>
  </si>
  <si>
    <t>10x8 = 80</t>
  </si>
  <si>
    <t>11x8 = 88</t>
  </si>
  <si>
    <t>7x6 = 42</t>
  </si>
  <si>
    <t>8x6 = 48</t>
  </si>
  <si>
    <t>9x6 = 54</t>
  </si>
  <si>
    <t>10x6 = 60</t>
  </si>
  <si>
    <t>11x6=66</t>
  </si>
  <si>
    <t>12x6 = 72</t>
  </si>
  <si>
    <t>7X7  =  49</t>
  </si>
  <si>
    <t>8x7 = 56</t>
  </si>
  <si>
    <t>9x7 = 63</t>
  </si>
  <si>
    <t>10x7 = 70</t>
  </si>
  <si>
    <t>11x7 = 77</t>
  </si>
  <si>
    <t>12x7 = 84</t>
  </si>
  <si>
    <t>12x8 = 96</t>
  </si>
  <si>
    <t>9x9 = 81</t>
  </si>
  <si>
    <t>10x9 = 90</t>
  </si>
  <si>
    <t>11x9 = 99</t>
  </si>
  <si>
    <t>12x9 = 108</t>
  </si>
  <si>
    <t>10x10 = 100</t>
  </si>
  <si>
    <t>11x10 = 110</t>
  </si>
  <si>
    <t>12x10 = 120</t>
  </si>
  <si>
    <t>11x11 = 121</t>
  </si>
  <si>
    <t>12x11 = 132</t>
  </si>
  <si>
    <t>12x12 = 144</t>
  </si>
  <si>
    <t>10x2 = 20</t>
  </si>
  <si>
    <t>The South Farnham Multiplication Table</t>
  </si>
  <si>
    <t>x</t>
  </si>
  <si>
    <t>Multiplication grid - ordered</t>
  </si>
  <si>
    <t>Multiplication grid - mixed 1</t>
  </si>
  <si>
    <t>Multiplication grid - mixed 2</t>
  </si>
  <si>
    <t>Multiplication grid - mixed multiples of 10,100,1000</t>
  </si>
  <si>
    <t>Multiplication grid - mixed multiples of 10,100,1000 and decimals</t>
  </si>
  <si>
    <t>Multiplication grid - mixed decimals</t>
  </si>
  <si>
    <t>Multiplication grid - division task 1</t>
  </si>
  <si>
    <t>Multiplication grid - ordered decimals 2</t>
  </si>
  <si>
    <t>Multiplication grid - ordered decimals 1</t>
  </si>
  <si>
    <t xml:space="preserve">      </t>
  </si>
  <si>
    <t xml:space="preserve">    </t>
  </si>
  <si>
    <t>Multiplication grid - mixed 3</t>
  </si>
  <si>
    <t>Multiplication grid 12 Plus Answers</t>
  </si>
  <si>
    <t xml:space="preserve">Multiplication grid - ordered 12 plus </t>
  </si>
  <si>
    <t>13 plus grid</t>
  </si>
  <si>
    <t>13 plus mixed grid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</si>
</sst>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2" fillId="0" borderId="0" xfId="0" applyFont="1"/>
    <xf numFmtId="0" fontId="3" fillId="0" borderId="1" xfId="0" applyFont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0" fillId="2" borderId="1" xfId="0" applyFill="1" applyBorder="1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5" fillId="0" borderId="0" xfId="0" applyFont="1"/>
    <xf numFmtId="0" fontId="4" fillId="0" borderId="0" xfId="0" applyFont="1"/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7"/>
  <sheetViews>
    <sheetView topLeftCell="J2" workbookViewId="0">
      <selection activeCell="M8" sqref="M8"/>
    </sheetView>
  </sheetViews>
  <sheetFormatPr defaultRowHeight="15" x14ac:dyDescent="0.25"/>
  <cols>
    <col min="1" max="13" width="15.85546875" customWidth="1"/>
  </cols>
  <sheetData>
    <row r="1" spans="1:12" ht="23.45" x14ac:dyDescent="0.45">
      <c r="A1" s="5" t="s">
        <v>78</v>
      </c>
    </row>
    <row r="2" spans="1:12" ht="39" customHeight="1" x14ac:dyDescent="0.25"/>
    <row r="3" spans="1:12" s="1" customFormat="1" ht="27" customHeight="1" x14ac:dyDescent="0.4">
      <c r="A3" s="6">
        <v>1</v>
      </c>
      <c r="B3" s="6">
        <v>2</v>
      </c>
      <c r="C3" s="6">
        <v>3</v>
      </c>
      <c r="D3" s="6">
        <v>4</v>
      </c>
      <c r="E3" s="6">
        <v>5</v>
      </c>
      <c r="F3" s="6">
        <v>6</v>
      </c>
      <c r="G3" s="6">
        <v>7</v>
      </c>
      <c r="H3" s="6">
        <v>8</v>
      </c>
      <c r="I3" s="6">
        <v>9</v>
      </c>
      <c r="J3" s="6">
        <v>10</v>
      </c>
      <c r="K3" s="6">
        <v>11</v>
      </c>
      <c r="L3" s="6">
        <v>12</v>
      </c>
    </row>
    <row r="4" spans="1:12" s="1" customFormat="1" ht="27" customHeight="1" x14ac:dyDescent="0.4">
      <c r="A4" s="7" t="s">
        <v>0</v>
      </c>
      <c r="B4" s="7" t="s">
        <v>18</v>
      </c>
      <c r="C4" s="7" t="s">
        <v>22</v>
      </c>
      <c r="D4" s="7" t="s">
        <v>33</v>
      </c>
      <c r="E4" s="7" t="s">
        <v>46</v>
      </c>
      <c r="F4" s="7" t="s">
        <v>49</v>
      </c>
      <c r="G4" s="7" t="s">
        <v>60</v>
      </c>
      <c r="H4" s="7" t="s">
        <v>50</v>
      </c>
      <c r="I4" s="7" t="s">
        <v>67</v>
      </c>
      <c r="J4" s="7" t="s">
        <v>71</v>
      </c>
      <c r="K4" s="7" t="s">
        <v>74</v>
      </c>
      <c r="L4" s="8" t="s">
        <v>76</v>
      </c>
    </row>
    <row r="5" spans="1:12" s="1" customFormat="1" ht="27" customHeight="1" x14ac:dyDescent="0.4">
      <c r="A5" s="7" t="s">
        <v>1</v>
      </c>
      <c r="B5" s="7" t="s">
        <v>12</v>
      </c>
      <c r="C5" s="7" t="s">
        <v>23</v>
      </c>
      <c r="D5" s="7" t="s">
        <v>32</v>
      </c>
      <c r="E5" s="7" t="s">
        <v>45</v>
      </c>
      <c r="F5" s="7" t="s">
        <v>54</v>
      </c>
      <c r="G5" s="7" t="s">
        <v>61</v>
      </c>
      <c r="H5" s="7" t="s">
        <v>51</v>
      </c>
      <c r="I5" s="7" t="s">
        <v>68</v>
      </c>
      <c r="J5" s="7" t="s">
        <v>72</v>
      </c>
      <c r="K5" s="8" t="s">
        <v>75</v>
      </c>
      <c r="L5" s="9"/>
    </row>
    <row r="6" spans="1:12" s="1" customFormat="1" ht="27" customHeight="1" x14ac:dyDescent="0.4">
      <c r="A6" s="7" t="s">
        <v>2</v>
      </c>
      <c r="B6" s="7" t="s">
        <v>13</v>
      </c>
      <c r="C6" s="7" t="s">
        <v>24</v>
      </c>
      <c r="D6" s="7" t="s">
        <v>34</v>
      </c>
      <c r="E6" s="7" t="s">
        <v>44</v>
      </c>
      <c r="F6" s="7" t="s">
        <v>55</v>
      </c>
      <c r="G6" s="7" t="s">
        <v>62</v>
      </c>
      <c r="H6" s="7" t="s">
        <v>52</v>
      </c>
      <c r="I6" s="7" t="s">
        <v>69</v>
      </c>
      <c r="J6" s="8" t="s">
        <v>73</v>
      </c>
      <c r="K6" s="9"/>
      <c r="L6" s="9"/>
    </row>
    <row r="7" spans="1:12" s="1" customFormat="1" ht="27" customHeight="1" x14ac:dyDescent="0.4">
      <c r="A7" s="7" t="s">
        <v>3</v>
      </c>
      <c r="B7" s="7" t="s">
        <v>14</v>
      </c>
      <c r="C7" s="7" t="s">
        <v>25</v>
      </c>
      <c r="D7" s="7" t="s">
        <v>35</v>
      </c>
      <c r="E7" s="7" t="s">
        <v>43</v>
      </c>
      <c r="F7" s="7" t="s">
        <v>56</v>
      </c>
      <c r="G7" s="7" t="s">
        <v>63</v>
      </c>
      <c r="H7" s="7" t="s">
        <v>53</v>
      </c>
      <c r="I7" s="8" t="s">
        <v>70</v>
      </c>
      <c r="J7" s="9"/>
      <c r="K7" s="9"/>
      <c r="L7" s="9"/>
    </row>
    <row r="8" spans="1:12" s="1" customFormat="1" ht="27" customHeight="1" x14ac:dyDescent="0.4">
      <c r="A8" s="7" t="s">
        <v>4</v>
      </c>
      <c r="B8" s="7" t="s">
        <v>15</v>
      </c>
      <c r="C8" s="7" t="s">
        <v>26</v>
      </c>
      <c r="D8" s="7" t="s">
        <v>39</v>
      </c>
      <c r="E8" s="7" t="s">
        <v>41</v>
      </c>
      <c r="F8" s="7" t="s">
        <v>57</v>
      </c>
      <c r="G8" s="7" t="s">
        <v>64</v>
      </c>
      <c r="H8" s="8" t="s">
        <v>66</v>
      </c>
      <c r="I8" s="9"/>
      <c r="J8" s="9"/>
      <c r="K8" s="9"/>
      <c r="L8" s="9"/>
    </row>
    <row r="9" spans="1:12" s="1" customFormat="1" ht="27" customHeight="1" x14ac:dyDescent="0.4">
      <c r="A9" s="7" t="s">
        <v>5</v>
      </c>
      <c r="B9" s="7" t="s">
        <v>17</v>
      </c>
      <c r="C9" s="7" t="s">
        <v>27</v>
      </c>
      <c r="D9" s="7" t="s">
        <v>36</v>
      </c>
      <c r="E9" s="7" t="s">
        <v>42</v>
      </c>
      <c r="F9" s="7" t="s">
        <v>58</v>
      </c>
      <c r="G9" s="8" t="s">
        <v>65</v>
      </c>
      <c r="H9" s="9"/>
      <c r="I9" s="9"/>
      <c r="J9" s="9"/>
      <c r="K9" s="9"/>
      <c r="L9" s="9"/>
    </row>
    <row r="10" spans="1:12" s="1" customFormat="1" ht="27" customHeight="1" x14ac:dyDescent="0.35">
      <c r="A10" s="7" t="s">
        <v>6</v>
      </c>
      <c r="B10" s="7" t="s">
        <v>16</v>
      </c>
      <c r="C10" s="7" t="s">
        <v>28</v>
      </c>
      <c r="D10" s="7" t="s">
        <v>37</v>
      </c>
      <c r="E10" s="7" t="s">
        <v>47</v>
      </c>
      <c r="F10" s="8" t="s">
        <v>59</v>
      </c>
      <c r="G10" s="9"/>
      <c r="H10" s="9"/>
      <c r="I10" s="9"/>
      <c r="J10" s="9"/>
      <c r="K10" s="9"/>
      <c r="L10" s="9"/>
    </row>
    <row r="11" spans="1:12" s="1" customFormat="1" ht="27" customHeight="1" x14ac:dyDescent="0.35">
      <c r="A11" s="7" t="s">
        <v>7</v>
      </c>
      <c r="B11" s="7" t="s">
        <v>19</v>
      </c>
      <c r="C11" s="7" t="s">
        <v>29</v>
      </c>
      <c r="D11" s="7" t="s">
        <v>38</v>
      </c>
      <c r="E11" s="8" t="s">
        <v>48</v>
      </c>
      <c r="F11" s="9"/>
      <c r="G11" s="9"/>
      <c r="H11" s="9"/>
      <c r="I11" s="9"/>
      <c r="J11" s="9"/>
      <c r="K11" s="9"/>
      <c r="L11" s="9"/>
    </row>
    <row r="12" spans="1:12" s="1" customFormat="1" ht="27" customHeight="1" x14ac:dyDescent="0.35">
      <c r="A12" s="7" t="s">
        <v>8</v>
      </c>
      <c r="B12" s="7" t="s">
        <v>77</v>
      </c>
      <c r="C12" s="7" t="s">
        <v>30</v>
      </c>
      <c r="D12" s="8" t="s">
        <v>40</v>
      </c>
      <c r="E12" s="9"/>
      <c r="F12" s="9"/>
      <c r="G12" s="9"/>
      <c r="H12" s="9"/>
      <c r="I12" s="9"/>
      <c r="J12" s="9"/>
      <c r="K12" s="9"/>
      <c r="L12" s="9"/>
    </row>
    <row r="13" spans="1:12" s="1" customFormat="1" ht="27" customHeight="1" x14ac:dyDescent="0.35">
      <c r="A13" s="7" t="s">
        <v>9</v>
      </c>
      <c r="B13" s="7" t="s">
        <v>20</v>
      </c>
      <c r="C13" s="8" t="s">
        <v>31</v>
      </c>
      <c r="D13" s="9"/>
      <c r="E13" s="9"/>
      <c r="F13" s="9"/>
      <c r="G13" s="9"/>
      <c r="H13" s="9"/>
      <c r="I13" s="9"/>
      <c r="J13" s="9"/>
      <c r="K13" s="9"/>
      <c r="L13" s="9"/>
    </row>
    <row r="14" spans="1:12" s="1" customFormat="1" ht="27" customHeight="1" x14ac:dyDescent="0.35">
      <c r="A14" s="7" t="s">
        <v>10</v>
      </c>
      <c r="B14" s="8" t="s">
        <v>21</v>
      </c>
      <c r="C14" s="9"/>
      <c r="D14" s="9"/>
      <c r="E14" s="9"/>
      <c r="F14" s="9"/>
      <c r="G14" s="9"/>
      <c r="H14" s="9"/>
      <c r="I14" s="9"/>
      <c r="J14" s="9"/>
      <c r="K14" s="9"/>
      <c r="L14" s="9"/>
    </row>
    <row r="15" spans="1:12" s="1" customFormat="1" ht="27" customHeight="1" x14ac:dyDescent="0.35">
      <c r="A15" s="8" t="s">
        <v>11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</row>
    <row r="16" spans="1:12" s="1" customFormat="1" ht="21" x14ac:dyDescent="0.35"/>
    <row r="17" s="1" customFormat="1" ht="21" x14ac:dyDescent="0.35"/>
  </sheetData>
  <pageMargins left="0.25" right="0.25" top="0.75" bottom="0.75" header="0.3" footer="0.3"/>
  <pageSetup paperSize="9" scale="7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workbookViewId="0">
      <selection activeCell="G11" sqref="G11"/>
    </sheetView>
  </sheetViews>
  <sheetFormatPr defaultRowHeight="15" x14ac:dyDescent="0.25"/>
  <cols>
    <col min="1" max="1" width="5.42578125" customWidth="1"/>
    <col min="2" max="14" width="6.28515625" customWidth="1"/>
  </cols>
  <sheetData>
    <row r="1" spans="1:14" ht="27" customHeight="1" x14ac:dyDescent="0.4">
      <c r="A1" s="1" t="s">
        <v>80</v>
      </c>
    </row>
    <row r="2" spans="1:14" ht="19.149999999999999" customHeight="1" x14ac:dyDescent="0.3">
      <c r="B2" s="2"/>
    </row>
    <row r="3" spans="1:14" s="2" customFormat="1" ht="37.15" customHeight="1" x14ac:dyDescent="0.3">
      <c r="B3" s="3" t="s">
        <v>79</v>
      </c>
      <c r="C3" s="3">
        <v>1</v>
      </c>
      <c r="D3" s="3">
        <v>2</v>
      </c>
      <c r="E3" s="3">
        <v>3</v>
      </c>
      <c r="F3" s="3">
        <v>4</v>
      </c>
      <c r="G3" s="3">
        <v>5</v>
      </c>
      <c r="H3" s="3">
        <v>6</v>
      </c>
      <c r="I3" s="3">
        <v>7</v>
      </c>
      <c r="J3" s="3">
        <v>8</v>
      </c>
      <c r="K3" s="3">
        <v>9</v>
      </c>
      <c r="L3" s="3">
        <v>10</v>
      </c>
      <c r="M3" s="3">
        <v>11</v>
      </c>
      <c r="N3" s="3">
        <v>12</v>
      </c>
    </row>
    <row r="4" spans="1:14" ht="37.15" customHeight="1" x14ac:dyDescent="0.3">
      <c r="B4" s="3">
        <v>1</v>
      </c>
      <c r="C4" s="10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ht="37.15" customHeight="1" x14ac:dyDescent="0.3">
      <c r="B5" s="3">
        <v>2</v>
      </c>
      <c r="C5" s="4"/>
      <c r="D5" s="10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ht="37.15" customHeight="1" x14ac:dyDescent="0.3">
      <c r="B6" s="3">
        <v>3</v>
      </c>
      <c r="C6" s="4"/>
      <c r="D6" s="4"/>
      <c r="E6" s="10"/>
      <c r="F6" s="4"/>
      <c r="G6" s="4"/>
      <c r="H6" s="4"/>
      <c r="I6" s="4"/>
      <c r="J6" s="4"/>
      <c r="K6" s="4"/>
      <c r="L6" s="4"/>
      <c r="M6" s="4"/>
      <c r="N6" s="4"/>
    </row>
    <row r="7" spans="1:14" ht="37.15" customHeight="1" x14ac:dyDescent="0.3">
      <c r="B7" s="3">
        <v>4</v>
      </c>
      <c r="C7" s="4"/>
      <c r="D7" s="4"/>
      <c r="E7" s="4"/>
      <c r="F7" s="10"/>
      <c r="G7" s="4"/>
      <c r="H7" s="4"/>
      <c r="I7" s="4"/>
      <c r="J7" s="4"/>
      <c r="K7" s="4"/>
      <c r="L7" s="4"/>
      <c r="M7" s="4"/>
      <c r="N7" s="4"/>
    </row>
    <row r="8" spans="1:14" ht="37.15" customHeight="1" x14ac:dyDescent="0.25">
      <c r="B8" s="3">
        <v>5</v>
      </c>
      <c r="C8" s="4"/>
      <c r="D8" s="4"/>
      <c r="E8" s="4"/>
      <c r="F8" s="4"/>
      <c r="G8" s="10"/>
      <c r="H8" s="4"/>
      <c r="I8" s="4"/>
      <c r="J8" s="4"/>
      <c r="K8" s="4"/>
      <c r="L8" s="4"/>
      <c r="M8" s="4"/>
      <c r="N8" s="4"/>
    </row>
    <row r="9" spans="1:14" ht="37.15" customHeight="1" x14ac:dyDescent="0.25">
      <c r="B9" s="3">
        <v>6</v>
      </c>
      <c r="C9" s="4"/>
      <c r="D9" s="4"/>
      <c r="E9" s="4"/>
      <c r="F9" s="4"/>
      <c r="G9" s="4"/>
      <c r="H9" s="10"/>
      <c r="I9" s="4"/>
      <c r="J9" s="4"/>
      <c r="K9" s="4"/>
      <c r="L9" s="4"/>
      <c r="M9" s="4"/>
      <c r="N9" s="4"/>
    </row>
    <row r="10" spans="1:14" ht="37.15" customHeight="1" x14ac:dyDescent="0.25">
      <c r="B10" s="3">
        <v>7</v>
      </c>
      <c r="C10" s="4"/>
      <c r="D10" s="4"/>
      <c r="E10" s="4"/>
      <c r="F10" s="4"/>
      <c r="G10" s="4"/>
      <c r="H10" s="4"/>
      <c r="I10" s="10"/>
      <c r="J10" s="4"/>
      <c r="K10" s="4"/>
      <c r="L10" s="4"/>
      <c r="M10" s="4"/>
      <c r="N10" s="4"/>
    </row>
    <row r="11" spans="1:14" ht="37.15" customHeight="1" x14ac:dyDescent="0.25">
      <c r="B11" s="3">
        <v>8</v>
      </c>
      <c r="C11" s="4"/>
      <c r="D11" s="4"/>
      <c r="E11" s="4"/>
      <c r="F11" s="4"/>
      <c r="G11" s="4"/>
      <c r="H11" s="4"/>
      <c r="I11" s="4"/>
      <c r="J11" s="10"/>
      <c r="K11" s="4"/>
      <c r="L11" s="4"/>
      <c r="M11" s="4"/>
      <c r="N11" s="4"/>
    </row>
    <row r="12" spans="1:14" ht="37.15" customHeight="1" x14ac:dyDescent="0.25">
      <c r="B12" s="3">
        <v>9</v>
      </c>
      <c r="C12" s="4"/>
      <c r="D12" s="4"/>
      <c r="E12" s="4"/>
      <c r="F12" s="4"/>
      <c r="G12" s="4"/>
      <c r="H12" s="4"/>
      <c r="I12" s="4"/>
      <c r="J12" s="4"/>
      <c r="K12" s="10"/>
      <c r="L12" s="4"/>
      <c r="M12" s="4"/>
      <c r="N12" s="4"/>
    </row>
    <row r="13" spans="1:14" ht="37.15" customHeight="1" x14ac:dyDescent="0.25">
      <c r="B13" s="3">
        <v>10</v>
      </c>
      <c r="C13" s="4"/>
      <c r="D13" s="4"/>
      <c r="E13" s="4"/>
      <c r="F13" s="4"/>
      <c r="G13" s="4"/>
      <c r="H13" s="4"/>
      <c r="I13" s="4"/>
      <c r="J13" s="4"/>
      <c r="K13" s="4"/>
      <c r="L13" s="10"/>
      <c r="M13" s="4"/>
      <c r="N13" s="4"/>
    </row>
    <row r="14" spans="1:14" ht="37.15" customHeight="1" x14ac:dyDescent="0.25">
      <c r="B14" s="3">
        <v>11</v>
      </c>
      <c r="C14" s="4"/>
      <c r="D14" s="4"/>
      <c r="E14" s="4"/>
      <c r="F14" s="4"/>
      <c r="G14" s="4"/>
      <c r="H14" s="4"/>
      <c r="I14" s="4"/>
      <c r="J14" s="4"/>
      <c r="K14" s="4"/>
      <c r="L14" s="4"/>
      <c r="M14" s="10"/>
      <c r="N14" s="4"/>
    </row>
    <row r="15" spans="1:14" ht="37.15" customHeight="1" x14ac:dyDescent="0.25">
      <c r="B15" s="3">
        <v>12</v>
      </c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10"/>
    </row>
  </sheetData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workbookViewId="0">
      <selection activeCell="D6" sqref="D5:D6"/>
    </sheetView>
  </sheetViews>
  <sheetFormatPr defaultRowHeight="15" x14ac:dyDescent="0.25"/>
  <cols>
    <col min="1" max="1" width="5.42578125" customWidth="1"/>
    <col min="2" max="14" width="6.28515625" customWidth="1"/>
  </cols>
  <sheetData>
    <row r="1" spans="1:14" ht="27" customHeight="1" x14ac:dyDescent="0.4">
      <c r="A1" s="1" t="s">
        <v>81</v>
      </c>
    </row>
    <row r="2" spans="1:14" ht="19.149999999999999" customHeight="1" x14ac:dyDescent="0.3">
      <c r="B2" s="2"/>
    </row>
    <row r="3" spans="1:14" s="2" customFormat="1" ht="37.15" customHeight="1" x14ac:dyDescent="0.3">
      <c r="B3" s="3" t="s">
        <v>79</v>
      </c>
      <c r="C3" s="3">
        <v>5</v>
      </c>
      <c r="D3" s="3">
        <v>9</v>
      </c>
      <c r="E3" s="3">
        <v>11</v>
      </c>
      <c r="F3" s="3">
        <v>4</v>
      </c>
      <c r="G3" s="3">
        <v>7</v>
      </c>
      <c r="H3" s="3">
        <v>8</v>
      </c>
      <c r="I3" s="3">
        <v>2</v>
      </c>
      <c r="J3" s="3">
        <v>6</v>
      </c>
      <c r="K3" s="3">
        <v>1</v>
      </c>
      <c r="L3" s="3">
        <v>10</v>
      </c>
      <c r="M3" s="3">
        <v>12</v>
      </c>
      <c r="N3" s="3">
        <v>3</v>
      </c>
    </row>
    <row r="4" spans="1:14" ht="37.15" customHeight="1" x14ac:dyDescent="0.25">
      <c r="B4" s="3">
        <v>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ht="37.15" customHeight="1" x14ac:dyDescent="0.25">
      <c r="B5" s="3">
        <v>3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1:14" ht="37.15" customHeight="1" x14ac:dyDescent="0.25">
      <c r="B6" s="3">
        <v>8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37.15" customHeight="1" x14ac:dyDescent="0.25">
      <c r="B7" s="3">
        <v>11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</row>
    <row r="8" spans="1:14" ht="37.15" customHeight="1" x14ac:dyDescent="0.25">
      <c r="B8" s="3">
        <v>10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</row>
    <row r="9" spans="1:14" ht="37.15" customHeight="1" x14ac:dyDescent="0.25">
      <c r="B9" s="3">
        <v>6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</row>
    <row r="10" spans="1:14" ht="37.15" customHeight="1" x14ac:dyDescent="0.25">
      <c r="B10" s="3">
        <v>9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ht="37.15" customHeight="1" x14ac:dyDescent="0.25">
      <c r="B11" s="3">
        <v>2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 ht="37.15" customHeight="1" x14ac:dyDescent="0.25">
      <c r="B12" s="3">
        <v>4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 ht="37.15" customHeight="1" x14ac:dyDescent="0.25">
      <c r="B13" s="3">
        <v>5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 ht="37.15" customHeight="1" x14ac:dyDescent="0.25">
      <c r="B14" s="3">
        <v>7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ht="37.15" customHeight="1" x14ac:dyDescent="0.25">
      <c r="B15" s="3">
        <v>12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</sheetData>
  <pageMargins left="0.25" right="0.25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workbookViewId="0">
      <selection activeCell="G1" sqref="G1"/>
    </sheetView>
  </sheetViews>
  <sheetFormatPr defaultRowHeight="15" x14ac:dyDescent="0.25"/>
  <cols>
    <col min="1" max="1" width="5.42578125" customWidth="1"/>
    <col min="2" max="14" width="6.28515625" customWidth="1"/>
  </cols>
  <sheetData>
    <row r="1" spans="1:14" ht="27" customHeight="1" x14ac:dyDescent="0.35">
      <c r="A1" s="1" t="s">
        <v>81</v>
      </c>
    </row>
    <row r="2" spans="1:14" ht="19.149999999999999" customHeight="1" x14ac:dyDescent="0.25">
      <c r="B2" s="2"/>
    </row>
    <row r="3" spans="1:14" s="2" customFormat="1" ht="37.15" customHeight="1" x14ac:dyDescent="0.25">
      <c r="B3" s="14" t="s">
        <v>79</v>
      </c>
      <c r="C3" s="14">
        <v>5</v>
      </c>
      <c r="D3" s="14">
        <v>9</v>
      </c>
      <c r="E3" s="14">
        <v>11</v>
      </c>
      <c r="F3" s="14">
        <v>4</v>
      </c>
      <c r="G3" s="14">
        <v>7</v>
      </c>
      <c r="H3" s="14">
        <v>8</v>
      </c>
      <c r="I3" s="14">
        <v>2</v>
      </c>
      <c r="J3" s="14">
        <v>6</v>
      </c>
      <c r="K3" s="14">
        <v>1</v>
      </c>
      <c r="L3" s="14">
        <v>10</v>
      </c>
      <c r="M3" s="14">
        <v>12</v>
      </c>
      <c r="N3" s="14">
        <v>3</v>
      </c>
    </row>
    <row r="4" spans="1:14" ht="37.15" customHeight="1" x14ac:dyDescent="0.25">
      <c r="B4" s="14">
        <v>1</v>
      </c>
      <c r="C4" s="3">
        <v>5</v>
      </c>
      <c r="D4" s="3">
        <v>9</v>
      </c>
      <c r="E4" s="3">
        <v>11</v>
      </c>
      <c r="F4" s="3">
        <v>4</v>
      </c>
      <c r="G4" s="3">
        <v>7</v>
      </c>
      <c r="H4" s="3">
        <v>8</v>
      </c>
      <c r="I4" s="3">
        <v>2</v>
      </c>
      <c r="J4" s="3">
        <v>6</v>
      </c>
      <c r="K4" s="3">
        <v>1</v>
      </c>
      <c r="L4" s="3">
        <v>10</v>
      </c>
      <c r="M4" s="3">
        <v>12</v>
      </c>
      <c r="N4" s="3">
        <v>3</v>
      </c>
    </row>
    <row r="5" spans="1:14" ht="37.15" customHeight="1" x14ac:dyDescent="0.25">
      <c r="B5" s="14">
        <v>3</v>
      </c>
      <c r="C5" s="3">
        <v>15</v>
      </c>
      <c r="D5" s="3">
        <f>9*3</f>
        <v>27</v>
      </c>
      <c r="E5" s="3">
        <v>33</v>
      </c>
      <c r="F5" s="3">
        <v>12</v>
      </c>
      <c r="G5" s="3">
        <v>21</v>
      </c>
      <c r="H5" s="3">
        <v>24</v>
      </c>
      <c r="I5" s="3">
        <v>6</v>
      </c>
      <c r="J5" s="3">
        <v>18</v>
      </c>
      <c r="K5" s="3">
        <v>3</v>
      </c>
      <c r="L5" s="3">
        <v>30</v>
      </c>
      <c r="M5" s="3">
        <v>36</v>
      </c>
      <c r="N5" s="3">
        <v>9</v>
      </c>
    </row>
    <row r="6" spans="1:14" ht="37.15" customHeight="1" x14ac:dyDescent="0.25">
      <c r="B6" s="14">
        <v>8</v>
      </c>
      <c r="C6" s="3">
        <f>5*8</f>
        <v>40</v>
      </c>
      <c r="D6" s="3">
        <v>72</v>
      </c>
      <c r="E6" s="3">
        <v>88</v>
      </c>
      <c r="F6" s="3">
        <v>32</v>
      </c>
      <c r="G6" s="3">
        <f>7*8</f>
        <v>56</v>
      </c>
      <c r="H6" s="3">
        <f>8*8</f>
        <v>64</v>
      </c>
      <c r="I6" s="3">
        <v>16</v>
      </c>
      <c r="J6" s="3">
        <f>8*6</f>
        <v>48</v>
      </c>
      <c r="K6" s="3">
        <v>8</v>
      </c>
      <c r="L6" s="3">
        <v>80</v>
      </c>
      <c r="M6" s="3">
        <f>8*12</f>
        <v>96</v>
      </c>
      <c r="N6" s="3">
        <f>8*3</f>
        <v>24</v>
      </c>
    </row>
    <row r="7" spans="1:14" ht="37.15" customHeight="1" x14ac:dyDescent="0.25">
      <c r="B7" s="14">
        <v>11</v>
      </c>
      <c r="C7" s="3">
        <f>55</f>
        <v>55</v>
      </c>
      <c r="D7" s="3">
        <f>99</f>
        <v>99</v>
      </c>
      <c r="E7" s="3">
        <f>11*11</f>
        <v>121</v>
      </c>
      <c r="F7" s="3">
        <f>4*11</f>
        <v>44</v>
      </c>
      <c r="G7" s="3">
        <v>77</v>
      </c>
      <c r="H7" s="3">
        <v>88</v>
      </c>
      <c r="I7" s="3">
        <v>22</v>
      </c>
      <c r="J7" s="3">
        <v>66</v>
      </c>
      <c r="K7" s="3">
        <v>11</v>
      </c>
      <c r="L7" s="3">
        <v>110</v>
      </c>
      <c r="M7" s="3">
        <f>12*11</f>
        <v>132</v>
      </c>
      <c r="N7" s="3">
        <v>33</v>
      </c>
    </row>
    <row r="8" spans="1:14" ht="37.15" customHeight="1" x14ac:dyDescent="0.25">
      <c r="B8" s="14">
        <v>10</v>
      </c>
      <c r="C8" s="3">
        <v>50</v>
      </c>
      <c r="D8" s="3">
        <v>90</v>
      </c>
      <c r="E8" s="3">
        <v>110</v>
      </c>
      <c r="F8" s="3">
        <v>40</v>
      </c>
      <c r="G8" s="3">
        <v>70</v>
      </c>
      <c r="H8" s="3">
        <v>80</v>
      </c>
      <c r="I8" s="3">
        <v>20</v>
      </c>
      <c r="J8" s="3">
        <v>60</v>
      </c>
      <c r="K8" s="3">
        <v>10</v>
      </c>
      <c r="L8" s="3">
        <v>100</v>
      </c>
      <c r="M8" s="3">
        <v>120</v>
      </c>
      <c r="N8" s="3">
        <v>30</v>
      </c>
    </row>
    <row r="9" spans="1:14" ht="37.15" customHeight="1" x14ac:dyDescent="0.25">
      <c r="B9" s="14">
        <v>6</v>
      </c>
      <c r="C9" s="3">
        <v>30</v>
      </c>
      <c r="D9" s="3">
        <f>6*9</f>
        <v>54</v>
      </c>
      <c r="E9" s="3">
        <v>66</v>
      </c>
      <c r="F9" s="3">
        <f>4*6</f>
        <v>24</v>
      </c>
      <c r="G9" s="3">
        <f>7*6</f>
        <v>42</v>
      </c>
      <c r="H9" s="3">
        <f>8*6</f>
        <v>48</v>
      </c>
      <c r="I9" s="3">
        <f>6*2</f>
        <v>12</v>
      </c>
      <c r="J9" s="3">
        <f>6*6</f>
        <v>36</v>
      </c>
      <c r="K9" s="3">
        <f>6*1</f>
        <v>6</v>
      </c>
      <c r="L9" s="3">
        <v>60</v>
      </c>
      <c r="M9" s="3">
        <f>12*6</f>
        <v>72</v>
      </c>
      <c r="N9" s="3">
        <f>6*3</f>
        <v>18</v>
      </c>
    </row>
    <row r="10" spans="1:14" ht="37.15" customHeight="1" x14ac:dyDescent="0.25">
      <c r="B10" s="14">
        <v>9</v>
      </c>
      <c r="C10" s="3">
        <f>9*5</f>
        <v>45</v>
      </c>
      <c r="D10" s="3">
        <f>9*9</f>
        <v>81</v>
      </c>
      <c r="E10" s="3">
        <f>9*11</f>
        <v>99</v>
      </c>
      <c r="F10" s="3">
        <f>9*4</f>
        <v>36</v>
      </c>
      <c r="G10" s="3">
        <f>9*7</f>
        <v>63</v>
      </c>
      <c r="H10" s="3">
        <f>9*8</f>
        <v>72</v>
      </c>
      <c r="I10" s="3">
        <f>2*9</f>
        <v>18</v>
      </c>
      <c r="J10" s="3">
        <f>6*9</f>
        <v>54</v>
      </c>
      <c r="K10" s="3">
        <f>1*9</f>
        <v>9</v>
      </c>
      <c r="L10" s="3">
        <f>9*10</f>
        <v>90</v>
      </c>
      <c r="M10" s="3">
        <f>12*9</f>
        <v>108</v>
      </c>
      <c r="N10" s="3">
        <f>3*9</f>
        <v>27</v>
      </c>
    </row>
    <row r="11" spans="1:14" ht="37.15" customHeight="1" x14ac:dyDescent="0.25">
      <c r="B11" s="14">
        <v>2</v>
      </c>
      <c r="C11" s="3">
        <f>2*5</f>
        <v>10</v>
      </c>
      <c r="D11" s="3">
        <f>2*9</f>
        <v>18</v>
      </c>
      <c r="E11" s="3">
        <f>2*11</f>
        <v>22</v>
      </c>
      <c r="F11" s="3">
        <f>4*2</f>
        <v>8</v>
      </c>
      <c r="G11" s="3">
        <f>7*2</f>
        <v>14</v>
      </c>
      <c r="H11" s="3">
        <f>8*2</f>
        <v>16</v>
      </c>
      <c r="I11" s="3">
        <f>2*2</f>
        <v>4</v>
      </c>
      <c r="J11" s="3">
        <f>6*2</f>
        <v>12</v>
      </c>
      <c r="K11" s="3">
        <f>1*2</f>
        <v>2</v>
      </c>
      <c r="L11" s="3">
        <f>10*2</f>
        <v>20</v>
      </c>
      <c r="M11" s="3">
        <f>12*2</f>
        <v>24</v>
      </c>
      <c r="N11" s="3">
        <f>3*2</f>
        <v>6</v>
      </c>
    </row>
    <row r="12" spans="1:14" ht="37.15" customHeight="1" x14ac:dyDescent="0.25">
      <c r="B12" s="14">
        <v>4</v>
      </c>
      <c r="C12" s="3">
        <f>4*5</f>
        <v>20</v>
      </c>
      <c r="D12" s="3">
        <f>9*4</f>
        <v>36</v>
      </c>
      <c r="E12" s="3">
        <f>11*4</f>
        <v>44</v>
      </c>
      <c r="F12" s="3">
        <f>4*4</f>
        <v>16</v>
      </c>
      <c r="G12" s="3">
        <f>7*4</f>
        <v>28</v>
      </c>
      <c r="H12" s="3">
        <f>8*4</f>
        <v>32</v>
      </c>
      <c r="I12" s="3">
        <f>2*4</f>
        <v>8</v>
      </c>
      <c r="J12" s="3">
        <f>6*4</f>
        <v>24</v>
      </c>
      <c r="K12" s="3">
        <f>1*4</f>
        <v>4</v>
      </c>
      <c r="L12" s="3">
        <f>10*4</f>
        <v>40</v>
      </c>
      <c r="M12" s="3">
        <f>12*4</f>
        <v>48</v>
      </c>
      <c r="N12" s="3">
        <f>3*4</f>
        <v>12</v>
      </c>
    </row>
    <row r="13" spans="1:14" ht="37.15" customHeight="1" x14ac:dyDescent="0.25">
      <c r="B13" s="14">
        <v>5</v>
      </c>
      <c r="C13" s="3">
        <f>5*5</f>
        <v>25</v>
      </c>
      <c r="D13" s="3">
        <f>9*5</f>
        <v>45</v>
      </c>
      <c r="E13" s="3">
        <f>11*5</f>
        <v>55</v>
      </c>
      <c r="F13" s="3">
        <f>4*5</f>
        <v>20</v>
      </c>
      <c r="G13" s="3">
        <f>7*5</f>
        <v>35</v>
      </c>
      <c r="H13" s="3">
        <f>8*5</f>
        <v>40</v>
      </c>
      <c r="I13" s="3">
        <f>2*5</f>
        <v>10</v>
      </c>
      <c r="J13" s="3">
        <f>6*5</f>
        <v>30</v>
      </c>
      <c r="K13" s="3">
        <f>1*5</f>
        <v>5</v>
      </c>
      <c r="L13" s="3">
        <f>10*5</f>
        <v>50</v>
      </c>
      <c r="M13" s="3">
        <f>12*5</f>
        <v>60</v>
      </c>
      <c r="N13" s="3">
        <f>3*5</f>
        <v>15</v>
      </c>
    </row>
    <row r="14" spans="1:14" ht="37.15" customHeight="1" x14ac:dyDescent="0.25">
      <c r="B14" s="14">
        <v>7</v>
      </c>
      <c r="C14" s="3">
        <f>7*5</f>
        <v>35</v>
      </c>
      <c r="D14" s="3">
        <f>9*7</f>
        <v>63</v>
      </c>
      <c r="E14" s="3">
        <f>7*11</f>
        <v>77</v>
      </c>
      <c r="F14" s="3">
        <f>7*4</f>
        <v>28</v>
      </c>
      <c r="G14" s="3">
        <f>7*7</f>
        <v>49</v>
      </c>
      <c r="H14" s="3">
        <f>7*8</f>
        <v>56</v>
      </c>
      <c r="I14" s="3">
        <f>7*2</f>
        <v>14</v>
      </c>
      <c r="J14" s="3">
        <f>7*6</f>
        <v>42</v>
      </c>
      <c r="K14" s="3">
        <f>1*7</f>
        <v>7</v>
      </c>
      <c r="L14" s="3">
        <f>7*10</f>
        <v>70</v>
      </c>
      <c r="M14" s="3">
        <f>7*12</f>
        <v>84</v>
      </c>
      <c r="N14" s="3">
        <f>7*3</f>
        <v>21</v>
      </c>
    </row>
    <row r="15" spans="1:14" ht="37.15" customHeight="1" x14ac:dyDescent="0.25">
      <c r="B15" s="14">
        <v>12</v>
      </c>
      <c r="C15" s="3">
        <f>5*12</f>
        <v>60</v>
      </c>
      <c r="D15" s="3">
        <f>12*9</f>
        <v>108</v>
      </c>
      <c r="E15" s="3">
        <f>12*11</f>
        <v>132</v>
      </c>
      <c r="F15" s="3">
        <f>12*4</f>
        <v>48</v>
      </c>
      <c r="G15" s="3">
        <f>12*7</f>
        <v>84</v>
      </c>
      <c r="H15" s="3">
        <f>12*8</f>
        <v>96</v>
      </c>
      <c r="I15" s="3">
        <f>12*2</f>
        <v>24</v>
      </c>
      <c r="J15" s="3">
        <f>12*6</f>
        <v>72</v>
      </c>
      <c r="K15" s="3">
        <f>12*1</f>
        <v>12</v>
      </c>
      <c r="L15" s="3">
        <f>12*10</f>
        <v>120</v>
      </c>
      <c r="M15" s="3">
        <f>12*12</f>
        <v>144</v>
      </c>
      <c r="N15" s="3">
        <f>12*3</f>
        <v>36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workbookViewId="0">
      <selection activeCell="B1" sqref="B1"/>
    </sheetView>
  </sheetViews>
  <sheetFormatPr defaultRowHeight="15" x14ac:dyDescent="0.25"/>
  <cols>
    <col min="1" max="1" width="5.42578125" customWidth="1"/>
    <col min="2" max="14" width="6.28515625" customWidth="1"/>
  </cols>
  <sheetData>
    <row r="1" spans="1:14" ht="27" customHeight="1" x14ac:dyDescent="0.4">
      <c r="A1" s="1" t="s">
        <v>82</v>
      </c>
    </row>
    <row r="2" spans="1:14" ht="19.149999999999999" customHeight="1" x14ac:dyDescent="0.3">
      <c r="B2" s="2"/>
    </row>
    <row r="3" spans="1:14" s="2" customFormat="1" ht="37.15" customHeight="1" x14ac:dyDescent="0.3">
      <c r="B3" s="3" t="s">
        <v>79</v>
      </c>
      <c r="C3" s="3">
        <v>12</v>
      </c>
      <c r="D3" s="3">
        <v>3</v>
      </c>
      <c r="E3" s="3">
        <v>8</v>
      </c>
      <c r="F3" s="3">
        <v>4</v>
      </c>
      <c r="G3" s="3">
        <v>5</v>
      </c>
      <c r="H3" s="3">
        <v>7</v>
      </c>
      <c r="I3" s="3">
        <v>11</v>
      </c>
      <c r="J3" s="3">
        <v>9</v>
      </c>
      <c r="K3" s="3">
        <v>10</v>
      </c>
      <c r="L3" s="3">
        <v>2</v>
      </c>
      <c r="M3" s="3">
        <v>1</v>
      </c>
      <c r="N3" s="3">
        <v>6</v>
      </c>
    </row>
    <row r="4" spans="1:14" ht="37.15" customHeight="1" x14ac:dyDescent="0.3">
      <c r="B4" s="3">
        <v>4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ht="37.15" customHeight="1" x14ac:dyDescent="0.3">
      <c r="B5" s="3">
        <v>2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ht="37.15" customHeight="1" x14ac:dyDescent="0.3">
      <c r="B6" s="3">
        <v>11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37.15" customHeight="1" x14ac:dyDescent="0.3">
      <c r="B7" s="3">
        <v>8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</row>
    <row r="8" spans="1:14" ht="37.15" customHeight="1" x14ac:dyDescent="0.25">
      <c r="B8" s="3">
        <v>5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</row>
    <row r="9" spans="1:14" ht="37.15" customHeight="1" x14ac:dyDescent="0.25">
      <c r="B9" s="3">
        <v>1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</row>
    <row r="10" spans="1:14" ht="37.15" customHeight="1" x14ac:dyDescent="0.25">
      <c r="B10" s="3">
        <v>3</v>
      </c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1:14" ht="37.15" customHeight="1" x14ac:dyDescent="0.25">
      <c r="B11" s="3">
        <v>6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14" ht="37.15" customHeight="1" x14ac:dyDescent="0.25">
      <c r="B12" s="3">
        <v>9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</row>
    <row r="13" spans="1:14" ht="37.15" customHeight="1" x14ac:dyDescent="0.25">
      <c r="B13" s="3">
        <v>7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</row>
    <row r="14" spans="1:14" ht="37.15" customHeight="1" x14ac:dyDescent="0.25">
      <c r="B14" s="3">
        <v>10</v>
      </c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</row>
    <row r="15" spans="1:14" ht="37.15" customHeight="1" x14ac:dyDescent="0.25">
      <c r="B15" s="3">
        <v>12</v>
      </c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</row>
  </sheetData>
  <pageMargins left="0.25" right="0.25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workbookViewId="0">
      <selection activeCell="G1" sqref="G1"/>
    </sheetView>
  </sheetViews>
  <sheetFormatPr defaultRowHeight="15" x14ac:dyDescent="0.25"/>
  <cols>
    <col min="1" max="1" width="5.42578125" customWidth="1"/>
    <col min="2" max="14" width="6.28515625" customWidth="1"/>
  </cols>
  <sheetData>
    <row r="1" spans="1:14" ht="27" customHeight="1" x14ac:dyDescent="0.4">
      <c r="A1" s="1" t="s">
        <v>82</v>
      </c>
    </row>
    <row r="2" spans="1:14" ht="19.149999999999999" customHeight="1" x14ac:dyDescent="0.3">
      <c r="B2" s="2"/>
    </row>
    <row r="3" spans="1:14" s="2" customFormat="1" ht="37.15" customHeight="1" x14ac:dyDescent="0.25">
      <c r="B3" s="14" t="s">
        <v>79</v>
      </c>
      <c r="C3" s="14">
        <v>12</v>
      </c>
      <c r="D3" s="14">
        <v>3</v>
      </c>
      <c r="E3" s="14">
        <v>8</v>
      </c>
      <c r="F3" s="14">
        <v>4</v>
      </c>
      <c r="G3" s="14">
        <v>5</v>
      </c>
      <c r="H3" s="14">
        <v>7</v>
      </c>
      <c r="I3" s="14">
        <v>11</v>
      </c>
      <c r="J3" s="14">
        <v>9</v>
      </c>
      <c r="K3" s="14">
        <v>10</v>
      </c>
      <c r="L3" s="14">
        <v>2</v>
      </c>
      <c r="M3" s="14">
        <v>1</v>
      </c>
      <c r="N3" s="14">
        <v>6</v>
      </c>
    </row>
    <row r="4" spans="1:14" ht="37.15" customHeight="1" x14ac:dyDescent="0.3">
      <c r="B4" s="14">
        <v>4</v>
      </c>
      <c r="C4" s="15">
        <f>4*12</f>
        <v>48</v>
      </c>
      <c r="D4" s="15">
        <f>3*4</f>
        <v>12</v>
      </c>
      <c r="E4" s="15">
        <f>4*8</f>
        <v>32</v>
      </c>
      <c r="F4" s="15">
        <f>4*4</f>
        <v>16</v>
      </c>
      <c r="G4" s="15">
        <f>4*5</f>
        <v>20</v>
      </c>
      <c r="H4" s="15">
        <f>4*7</f>
        <v>28</v>
      </c>
      <c r="I4" s="15">
        <f>11*4</f>
        <v>44</v>
      </c>
      <c r="J4" s="15">
        <f>4*9</f>
        <v>36</v>
      </c>
      <c r="K4" s="15">
        <v>40</v>
      </c>
      <c r="L4" s="15">
        <f>4*2</f>
        <v>8</v>
      </c>
      <c r="M4" s="15">
        <f>4*1</f>
        <v>4</v>
      </c>
      <c r="N4" s="15">
        <f>4*6</f>
        <v>24</v>
      </c>
    </row>
    <row r="5" spans="1:14" ht="37.15" customHeight="1" x14ac:dyDescent="0.3">
      <c r="B5" s="14">
        <v>2</v>
      </c>
      <c r="C5" s="15">
        <f>2*12</f>
        <v>24</v>
      </c>
      <c r="D5" s="15">
        <f>3*2</f>
        <v>6</v>
      </c>
      <c r="E5" s="15">
        <f>2*8</f>
        <v>16</v>
      </c>
      <c r="F5" s="15">
        <f>2*4</f>
        <v>8</v>
      </c>
      <c r="G5" s="15">
        <f>2*5</f>
        <v>10</v>
      </c>
      <c r="H5" s="15">
        <f>2*7</f>
        <v>14</v>
      </c>
      <c r="I5" s="15">
        <f>2*11</f>
        <v>22</v>
      </c>
      <c r="J5" s="15">
        <f>2*9</f>
        <v>18</v>
      </c>
      <c r="K5" s="15">
        <v>20</v>
      </c>
      <c r="L5" s="15">
        <f>2*2</f>
        <v>4</v>
      </c>
      <c r="M5" s="15">
        <f>2*1</f>
        <v>2</v>
      </c>
      <c r="N5" s="15">
        <f>2*6</f>
        <v>12</v>
      </c>
    </row>
    <row r="6" spans="1:14" ht="37.15" customHeight="1" x14ac:dyDescent="0.3">
      <c r="B6" s="14">
        <v>11</v>
      </c>
      <c r="C6" s="15">
        <f>11*12</f>
        <v>132</v>
      </c>
      <c r="D6" s="15">
        <f>3*11</f>
        <v>33</v>
      </c>
      <c r="E6" s="15">
        <f>11*8</f>
        <v>88</v>
      </c>
      <c r="F6" s="15">
        <f>11*4</f>
        <v>44</v>
      </c>
      <c r="G6" s="15">
        <f>11*5</f>
        <v>55</v>
      </c>
      <c r="H6" s="15">
        <f>11*7</f>
        <v>77</v>
      </c>
      <c r="I6" s="15">
        <f>11*11</f>
        <v>121</v>
      </c>
      <c r="J6" s="15">
        <f>11*9</f>
        <v>99</v>
      </c>
      <c r="K6" s="15">
        <v>110</v>
      </c>
      <c r="L6" s="15">
        <f>11*2</f>
        <v>22</v>
      </c>
      <c r="M6" s="15">
        <v>11</v>
      </c>
      <c r="N6" s="15">
        <f>11*6</f>
        <v>66</v>
      </c>
    </row>
    <row r="7" spans="1:14" ht="37.15" customHeight="1" x14ac:dyDescent="0.3">
      <c r="B7" s="14">
        <v>8</v>
      </c>
      <c r="C7" s="15">
        <f>8*12</f>
        <v>96</v>
      </c>
      <c r="D7" s="15">
        <f>3*8</f>
        <v>24</v>
      </c>
      <c r="E7" s="15">
        <f>8*8</f>
        <v>64</v>
      </c>
      <c r="F7" s="15">
        <f>8*4</f>
        <v>32</v>
      </c>
      <c r="G7" s="15">
        <f>8*5</f>
        <v>40</v>
      </c>
      <c r="H7" s="15">
        <f>8*7</f>
        <v>56</v>
      </c>
      <c r="I7" s="15">
        <f>8*11</f>
        <v>88</v>
      </c>
      <c r="J7" s="15">
        <f>8*9</f>
        <v>72</v>
      </c>
      <c r="K7" s="15">
        <v>80</v>
      </c>
      <c r="L7" s="15">
        <f>8*2</f>
        <v>16</v>
      </c>
      <c r="M7" s="15">
        <v>8</v>
      </c>
      <c r="N7" s="15">
        <f>8*6</f>
        <v>48</v>
      </c>
    </row>
    <row r="8" spans="1:14" ht="37.15" customHeight="1" x14ac:dyDescent="0.3">
      <c r="B8" s="14">
        <v>5</v>
      </c>
      <c r="C8" s="15">
        <f>5*12</f>
        <v>60</v>
      </c>
      <c r="D8" s="15">
        <f>3*5</f>
        <v>15</v>
      </c>
      <c r="E8" s="15">
        <f>5*8</f>
        <v>40</v>
      </c>
      <c r="F8" s="15">
        <f>4*5</f>
        <v>20</v>
      </c>
      <c r="G8" s="15">
        <f>5*5</f>
        <v>25</v>
      </c>
      <c r="H8" s="15">
        <f>5*7</f>
        <v>35</v>
      </c>
      <c r="I8" s="15">
        <f>5*11</f>
        <v>55</v>
      </c>
      <c r="J8" s="15">
        <f>5*9</f>
        <v>45</v>
      </c>
      <c r="K8" s="15">
        <v>50</v>
      </c>
      <c r="L8" s="15">
        <f>5*2</f>
        <v>10</v>
      </c>
      <c r="M8" s="15">
        <v>5</v>
      </c>
      <c r="N8" s="15">
        <f>5*6</f>
        <v>30</v>
      </c>
    </row>
    <row r="9" spans="1:14" ht="37.15" customHeight="1" x14ac:dyDescent="0.3">
      <c r="B9" s="14">
        <v>1</v>
      </c>
      <c r="C9" s="15">
        <f>1*12</f>
        <v>12</v>
      </c>
      <c r="D9" s="15">
        <f>3*1</f>
        <v>3</v>
      </c>
      <c r="E9" s="15">
        <f>1*8</f>
        <v>8</v>
      </c>
      <c r="F9" s="15">
        <f>1*4</f>
        <v>4</v>
      </c>
      <c r="G9" s="15">
        <f>1*5</f>
        <v>5</v>
      </c>
      <c r="H9" s="15">
        <f>1*7</f>
        <v>7</v>
      </c>
      <c r="I9" s="15">
        <f>1*11</f>
        <v>11</v>
      </c>
      <c r="J9" s="15">
        <f>1*9</f>
        <v>9</v>
      </c>
      <c r="K9" s="15">
        <v>10</v>
      </c>
      <c r="L9" s="15">
        <f>1*2</f>
        <v>2</v>
      </c>
      <c r="M9" s="15">
        <v>1</v>
      </c>
      <c r="N9" s="15">
        <f>1*6</f>
        <v>6</v>
      </c>
    </row>
    <row r="10" spans="1:14" ht="37.15" customHeight="1" x14ac:dyDescent="0.3">
      <c r="B10" s="14">
        <v>3</v>
      </c>
      <c r="C10" s="15">
        <f>3*12</f>
        <v>36</v>
      </c>
      <c r="D10" s="15">
        <f>3*3</f>
        <v>9</v>
      </c>
      <c r="E10" s="15">
        <f>3*8</f>
        <v>24</v>
      </c>
      <c r="F10" s="15">
        <f>3*4</f>
        <v>12</v>
      </c>
      <c r="G10" s="15">
        <f>3*5</f>
        <v>15</v>
      </c>
      <c r="H10" s="15">
        <f>3*7</f>
        <v>21</v>
      </c>
      <c r="I10" s="15">
        <f>3*11</f>
        <v>33</v>
      </c>
      <c r="J10" s="15">
        <f>3*9</f>
        <v>27</v>
      </c>
      <c r="K10" s="15">
        <v>30</v>
      </c>
      <c r="L10" s="15">
        <f>3*2</f>
        <v>6</v>
      </c>
      <c r="M10" s="15">
        <v>3</v>
      </c>
      <c r="N10" s="15">
        <f>3*6</f>
        <v>18</v>
      </c>
    </row>
    <row r="11" spans="1:14" ht="37.15" customHeight="1" x14ac:dyDescent="0.3">
      <c r="B11" s="14">
        <v>6</v>
      </c>
      <c r="C11" s="15">
        <f>6*12</f>
        <v>72</v>
      </c>
      <c r="D11" s="15">
        <f>3*6</f>
        <v>18</v>
      </c>
      <c r="E11" s="15">
        <f>6*8</f>
        <v>48</v>
      </c>
      <c r="F11" s="15">
        <f>6*4</f>
        <v>24</v>
      </c>
      <c r="G11" s="15">
        <f>6*5</f>
        <v>30</v>
      </c>
      <c r="H11" s="15">
        <f>6*7</f>
        <v>42</v>
      </c>
      <c r="I11" s="15">
        <f>6*11</f>
        <v>66</v>
      </c>
      <c r="J11" s="15">
        <f>6*9</f>
        <v>54</v>
      </c>
      <c r="K11" s="15">
        <v>60</v>
      </c>
      <c r="L11" s="15">
        <f>6*2</f>
        <v>12</v>
      </c>
      <c r="M11" s="15">
        <v>6</v>
      </c>
      <c r="N11" s="15">
        <f>6*6</f>
        <v>36</v>
      </c>
    </row>
    <row r="12" spans="1:14" ht="37.15" customHeight="1" x14ac:dyDescent="0.3">
      <c r="B12" s="14">
        <v>9</v>
      </c>
      <c r="C12" s="15">
        <f>9*12</f>
        <v>108</v>
      </c>
      <c r="D12" s="15">
        <f>3*9</f>
        <v>27</v>
      </c>
      <c r="E12" s="15">
        <f>9*8</f>
        <v>72</v>
      </c>
      <c r="F12" s="15">
        <f>9*4</f>
        <v>36</v>
      </c>
      <c r="G12" s="15">
        <f>9*5</f>
        <v>45</v>
      </c>
      <c r="H12" s="15">
        <f>9*7</f>
        <v>63</v>
      </c>
      <c r="I12" s="15">
        <f>9*11</f>
        <v>99</v>
      </c>
      <c r="J12" s="15">
        <f>9*9</f>
        <v>81</v>
      </c>
      <c r="K12" s="15">
        <v>90</v>
      </c>
      <c r="L12" s="15">
        <f>9*2</f>
        <v>18</v>
      </c>
      <c r="M12" s="15">
        <v>9</v>
      </c>
      <c r="N12" s="15">
        <f>9*6</f>
        <v>54</v>
      </c>
    </row>
    <row r="13" spans="1:14" ht="37.15" customHeight="1" x14ac:dyDescent="0.3">
      <c r="B13" s="14">
        <v>7</v>
      </c>
      <c r="C13" s="15">
        <f>7*12</f>
        <v>84</v>
      </c>
      <c r="D13" s="15">
        <f>3*7</f>
        <v>21</v>
      </c>
      <c r="E13" s="15">
        <f>7*8</f>
        <v>56</v>
      </c>
      <c r="F13" s="15">
        <f>7*4</f>
        <v>28</v>
      </c>
      <c r="G13" s="15">
        <f>7*5</f>
        <v>35</v>
      </c>
      <c r="H13" s="15">
        <f>7*7</f>
        <v>49</v>
      </c>
      <c r="I13" s="15">
        <f>7*11</f>
        <v>77</v>
      </c>
      <c r="J13" s="15">
        <f>7*9</f>
        <v>63</v>
      </c>
      <c r="K13" s="15">
        <v>70</v>
      </c>
      <c r="L13" s="15">
        <f>7*2</f>
        <v>14</v>
      </c>
      <c r="M13" s="15">
        <v>7</v>
      </c>
      <c r="N13" s="15">
        <f>7*6</f>
        <v>42</v>
      </c>
    </row>
    <row r="14" spans="1:14" ht="37.15" customHeight="1" x14ac:dyDescent="0.3">
      <c r="B14" s="14">
        <v>10</v>
      </c>
      <c r="C14" s="15">
        <f>10*12</f>
        <v>120</v>
      </c>
      <c r="D14" s="15">
        <f>3*10</f>
        <v>30</v>
      </c>
      <c r="E14" s="15">
        <f>10*8</f>
        <v>80</v>
      </c>
      <c r="F14" s="15">
        <f>10*4</f>
        <v>40</v>
      </c>
      <c r="G14" s="15">
        <f>10*5</f>
        <v>50</v>
      </c>
      <c r="H14" s="15">
        <f>10*7</f>
        <v>70</v>
      </c>
      <c r="I14" s="15">
        <f>10*11</f>
        <v>110</v>
      </c>
      <c r="J14" s="15">
        <f>10*9</f>
        <v>90</v>
      </c>
      <c r="K14" s="15">
        <v>100</v>
      </c>
      <c r="L14" s="15">
        <f>10*2</f>
        <v>20</v>
      </c>
      <c r="M14" s="15">
        <v>10</v>
      </c>
      <c r="N14" s="15">
        <f>10*6</f>
        <v>60</v>
      </c>
    </row>
    <row r="15" spans="1:14" ht="37.15" customHeight="1" x14ac:dyDescent="0.3">
      <c r="B15" s="3">
        <v>12</v>
      </c>
      <c r="C15" s="15">
        <f>12*12</f>
        <v>144</v>
      </c>
      <c r="D15" s="15">
        <f>3*12</f>
        <v>36</v>
      </c>
      <c r="E15" s="15">
        <f>12*8</f>
        <v>96</v>
      </c>
      <c r="F15" s="15">
        <f>12*4</f>
        <v>48</v>
      </c>
      <c r="G15" s="15">
        <f>12*5</f>
        <v>60</v>
      </c>
      <c r="H15" s="15">
        <f>12*7</f>
        <v>84</v>
      </c>
      <c r="I15" s="15">
        <f>12*11</f>
        <v>132</v>
      </c>
      <c r="J15" s="15">
        <f>12*9</f>
        <v>108</v>
      </c>
      <c r="K15" s="15">
        <v>120</v>
      </c>
      <c r="L15" s="15">
        <f>12*2</f>
        <v>24</v>
      </c>
      <c r="M15" s="15">
        <v>12</v>
      </c>
      <c r="N15" s="15">
        <f>12*6</f>
        <v>72</v>
      </c>
    </row>
  </sheetData>
  <pageMargins left="0.25" right="0.25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tabSelected="1" workbookViewId="0">
      <selection activeCell="E6" sqref="E6"/>
    </sheetView>
  </sheetViews>
  <sheetFormatPr defaultRowHeight="15" x14ac:dyDescent="0.25"/>
  <cols>
    <col min="1" max="1" width="5.42578125" customWidth="1"/>
    <col min="2" max="14" width="6.28515625" customWidth="1"/>
  </cols>
  <sheetData>
    <row r="1" spans="1:14" ht="27" customHeight="1" x14ac:dyDescent="0.35">
      <c r="A1" s="1" t="s">
        <v>91</v>
      </c>
    </row>
    <row r="2" spans="1:14" ht="19.149999999999999" customHeight="1" x14ac:dyDescent="0.25">
      <c r="B2" s="2"/>
    </row>
    <row r="3" spans="1:14" s="2" customFormat="1" ht="37.15" customHeight="1" x14ac:dyDescent="0.25">
      <c r="B3" s="3" t="s">
        <v>79</v>
      </c>
      <c r="C3" s="3">
        <v>6</v>
      </c>
      <c r="D3" s="3">
        <v>2</v>
      </c>
      <c r="E3" s="3">
        <v>9</v>
      </c>
      <c r="F3" s="3">
        <v>7</v>
      </c>
      <c r="G3" s="3">
        <v>5</v>
      </c>
      <c r="H3" s="3">
        <v>10</v>
      </c>
      <c r="I3" s="3">
        <v>11</v>
      </c>
      <c r="J3" s="3">
        <v>3</v>
      </c>
      <c r="K3" s="3">
        <v>8</v>
      </c>
      <c r="L3" s="3">
        <v>4</v>
      </c>
      <c r="M3" s="3">
        <v>1</v>
      </c>
      <c r="N3" s="3">
        <v>12</v>
      </c>
    </row>
    <row r="4" spans="1:14" ht="37.15" customHeight="1" x14ac:dyDescent="0.25">
      <c r="B4" s="3">
        <v>5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ht="37.15" customHeight="1" x14ac:dyDescent="0.25">
      <c r="B5" s="3">
        <v>2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ht="37.15" customHeight="1" x14ac:dyDescent="0.25">
      <c r="B6" s="3">
        <v>7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37.15" customHeight="1" x14ac:dyDescent="0.25">
      <c r="B7" s="3">
        <v>4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</row>
    <row r="8" spans="1:14" ht="37.15" customHeight="1" x14ac:dyDescent="0.25">
      <c r="B8" s="3">
        <v>9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</row>
    <row r="9" spans="1:14" ht="37.15" customHeight="1" x14ac:dyDescent="0.25">
      <c r="B9" s="3">
        <v>6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</row>
    <row r="10" spans="1:14" ht="37.15" customHeight="1" x14ac:dyDescent="0.25">
      <c r="B10" s="3">
        <v>11</v>
      </c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1:14" ht="37.15" customHeight="1" x14ac:dyDescent="0.25">
      <c r="B11" s="3">
        <v>8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14" ht="37.15" customHeight="1" x14ac:dyDescent="0.25">
      <c r="B12" s="3">
        <v>1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</row>
    <row r="13" spans="1:14" ht="37.15" customHeight="1" x14ac:dyDescent="0.25">
      <c r="B13" s="3">
        <v>10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</row>
    <row r="14" spans="1:14" ht="37.15" customHeight="1" x14ac:dyDescent="0.25">
      <c r="B14" s="3">
        <v>3</v>
      </c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</row>
    <row r="15" spans="1:14" ht="37.15" customHeight="1" x14ac:dyDescent="0.25">
      <c r="B15" s="3">
        <v>12</v>
      </c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</row>
  </sheetData>
  <pageMargins left="0.25" right="0.25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workbookViewId="0">
      <selection activeCell="E12" sqref="E12"/>
    </sheetView>
  </sheetViews>
  <sheetFormatPr defaultRowHeight="15" x14ac:dyDescent="0.25"/>
  <cols>
    <col min="1" max="1" width="5.42578125" customWidth="1"/>
    <col min="2" max="14" width="6.28515625" customWidth="1"/>
  </cols>
  <sheetData>
    <row r="1" spans="1:14" ht="27" customHeight="1" x14ac:dyDescent="0.35">
      <c r="A1" s="1" t="s">
        <v>91</v>
      </c>
    </row>
    <row r="2" spans="1:14" ht="19.149999999999999" customHeight="1" x14ac:dyDescent="0.25">
      <c r="B2" s="2"/>
    </row>
    <row r="3" spans="1:14" s="2" customFormat="1" ht="37.15" customHeight="1" x14ac:dyDescent="0.25">
      <c r="B3" s="3" t="s">
        <v>79</v>
      </c>
      <c r="C3" s="3">
        <v>6</v>
      </c>
      <c r="D3" s="3">
        <v>2</v>
      </c>
      <c r="E3" s="3">
        <v>9</v>
      </c>
      <c r="F3" s="3">
        <v>7</v>
      </c>
      <c r="G3" s="3">
        <v>5</v>
      </c>
      <c r="H3" s="3">
        <v>10</v>
      </c>
      <c r="I3" s="3">
        <v>11</v>
      </c>
      <c r="J3" s="3">
        <v>3</v>
      </c>
      <c r="K3" s="3">
        <v>8</v>
      </c>
      <c r="L3" s="3">
        <v>4</v>
      </c>
      <c r="M3" s="3">
        <v>1</v>
      </c>
      <c r="N3" s="3">
        <v>12</v>
      </c>
    </row>
    <row r="4" spans="1:14" ht="37.15" customHeight="1" x14ac:dyDescent="0.3">
      <c r="B4" s="3">
        <v>5</v>
      </c>
      <c r="C4" s="16">
        <f>C3*B4</f>
        <v>30</v>
      </c>
      <c r="D4" s="16">
        <f>2*5</f>
        <v>10</v>
      </c>
      <c r="E4" s="16">
        <f>5*9</f>
        <v>45</v>
      </c>
      <c r="F4" s="16">
        <f>5*7</f>
        <v>35</v>
      </c>
      <c r="G4" s="16">
        <f>5*5</f>
        <v>25</v>
      </c>
      <c r="H4" s="16">
        <f>5*10</f>
        <v>50</v>
      </c>
      <c r="I4" s="16">
        <f>5*11</f>
        <v>55</v>
      </c>
      <c r="J4" s="16">
        <f>5*3</f>
        <v>15</v>
      </c>
      <c r="K4" s="16">
        <f>5*8</f>
        <v>40</v>
      </c>
      <c r="L4" s="16">
        <f>5*4</f>
        <v>20</v>
      </c>
      <c r="M4" s="16">
        <f>5*1</f>
        <v>5</v>
      </c>
      <c r="N4" s="16">
        <f>5*12</f>
        <v>60</v>
      </c>
    </row>
    <row r="5" spans="1:14" ht="37.15" customHeight="1" x14ac:dyDescent="0.3">
      <c r="B5" s="3">
        <v>2</v>
      </c>
      <c r="C5" s="16">
        <f>C3*B5</f>
        <v>12</v>
      </c>
      <c r="D5" s="16">
        <v>4</v>
      </c>
      <c r="E5" s="16">
        <f>2*9</f>
        <v>18</v>
      </c>
      <c r="F5" s="16">
        <f>2*7</f>
        <v>14</v>
      </c>
      <c r="G5" s="16">
        <f>2*5</f>
        <v>10</v>
      </c>
      <c r="H5" s="16">
        <f>2*10</f>
        <v>20</v>
      </c>
      <c r="I5" s="16">
        <f>2*11</f>
        <v>22</v>
      </c>
      <c r="J5" s="16">
        <f>2*3</f>
        <v>6</v>
      </c>
      <c r="K5" s="16">
        <f>2*8</f>
        <v>16</v>
      </c>
      <c r="L5" s="16">
        <f>2*4</f>
        <v>8</v>
      </c>
      <c r="M5" s="16">
        <f>2*1</f>
        <v>2</v>
      </c>
      <c r="N5" s="16">
        <f>2*12</f>
        <v>24</v>
      </c>
    </row>
    <row r="6" spans="1:14" ht="37.15" customHeight="1" x14ac:dyDescent="0.3">
      <c r="B6" s="3">
        <v>7</v>
      </c>
      <c r="C6" s="16">
        <f>6*7</f>
        <v>42</v>
      </c>
      <c r="D6" s="16">
        <v>14</v>
      </c>
      <c r="E6" s="16">
        <f>7*9</f>
        <v>63</v>
      </c>
      <c r="F6" s="16">
        <f>7*7</f>
        <v>49</v>
      </c>
      <c r="G6" s="16">
        <f>7*5</f>
        <v>35</v>
      </c>
      <c r="H6" s="16">
        <f>7*10</f>
        <v>70</v>
      </c>
      <c r="I6" s="16">
        <f>7*11</f>
        <v>77</v>
      </c>
      <c r="J6" s="16">
        <f>7*3</f>
        <v>21</v>
      </c>
      <c r="K6" s="16">
        <f>7*8</f>
        <v>56</v>
      </c>
      <c r="L6" s="16">
        <f>7*4</f>
        <v>28</v>
      </c>
      <c r="M6" s="16">
        <f>7*1</f>
        <v>7</v>
      </c>
      <c r="N6" s="16">
        <f>7*12</f>
        <v>84</v>
      </c>
    </row>
    <row r="7" spans="1:14" ht="37.15" customHeight="1" x14ac:dyDescent="0.3">
      <c r="B7" s="3">
        <v>4</v>
      </c>
      <c r="C7" s="16">
        <f>6*4</f>
        <v>24</v>
      </c>
      <c r="D7" s="16">
        <v>8</v>
      </c>
      <c r="E7" s="16">
        <f>4*9</f>
        <v>36</v>
      </c>
      <c r="F7" s="16">
        <f>4*7</f>
        <v>28</v>
      </c>
      <c r="G7" s="16">
        <f>4*5</f>
        <v>20</v>
      </c>
      <c r="H7" s="16">
        <f>4*10</f>
        <v>40</v>
      </c>
      <c r="I7" s="16">
        <f>4*11</f>
        <v>44</v>
      </c>
      <c r="J7" s="16">
        <f>4*3</f>
        <v>12</v>
      </c>
      <c r="K7" s="16">
        <f>4*8</f>
        <v>32</v>
      </c>
      <c r="L7" s="16">
        <f>4*4</f>
        <v>16</v>
      </c>
      <c r="M7" s="16">
        <f>4*1</f>
        <v>4</v>
      </c>
      <c r="N7" s="16">
        <f>4*12</f>
        <v>48</v>
      </c>
    </row>
    <row r="8" spans="1:14" ht="37.15" customHeight="1" x14ac:dyDescent="0.3">
      <c r="B8" s="3">
        <v>9</v>
      </c>
      <c r="C8" s="16">
        <f>6*9</f>
        <v>54</v>
      </c>
      <c r="D8" s="16">
        <v>18</v>
      </c>
      <c r="E8" s="16">
        <f>9*9</f>
        <v>81</v>
      </c>
      <c r="F8" s="16">
        <f>9*7</f>
        <v>63</v>
      </c>
      <c r="G8" s="16">
        <f>9*5</f>
        <v>45</v>
      </c>
      <c r="H8" s="16">
        <f>9*10</f>
        <v>90</v>
      </c>
      <c r="I8" s="16">
        <f>9*11</f>
        <v>99</v>
      </c>
      <c r="J8" s="16">
        <f>9*3</f>
        <v>27</v>
      </c>
      <c r="K8" s="16">
        <f>9*8</f>
        <v>72</v>
      </c>
      <c r="L8" s="16">
        <f>9*4</f>
        <v>36</v>
      </c>
      <c r="M8" s="16">
        <f>9*1</f>
        <v>9</v>
      </c>
      <c r="N8" s="16">
        <f>9*12</f>
        <v>108</v>
      </c>
    </row>
    <row r="9" spans="1:14" ht="37.15" customHeight="1" x14ac:dyDescent="0.3">
      <c r="B9" s="3">
        <v>6</v>
      </c>
      <c r="C9" s="16">
        <f>6*6</f>
        <v>36</v>
      </c>
      <c r="D9" s="16">
        <v>12</v>
      </c>
      <c r="E9" s="16">
        <f>6*9</f>
        <v>54</v>
      </c>
      <c r="F9" s="16">
        <f>6*7</f>
        <v>42</v>
      </c>
      <c r="G9" s="16">
        <f>6*5</f>
        <v>30</v>
      </c>
      <c r="H9" s="16">
        <f>6*10</f>
        <v>60</v>
      </c>
      <c r="I9" s="16">
        <f>6*11</f>
        <v>66</v>
      </c>
      <c r="J9" s="16">
        <f>6*3</f>
        <v>18</v>
      </c>
      <c r="K9" s="16">
        <v>48</v>
      </c>
      <c r="L9" s="16">
        <f>6*4</f>
        <v>24</v>
      </c>
      <c r="M9" s="16">
        <f>6*1</f>
        <v>6</v>
      </c>
      <c r="N9" s="16">
        <f>6*12</f>
        <v>72</v>
      </c>
    </row>
    <row r="10" spans="1:14" ht="37.15" customHeight="1" x14ac:dyDescent="0.3">
      <c r="B10" s="3">
        <v>11</v>
      </c>
      <c r="C10" s="16">
        <f>6*11</f>
        <v>66</v>
      </c>
      <c r="D10" s="16">
        <v>22</v>
      </c>
      <c r="E10" s="16">
        <v>99</v>
      </c>
      <c r="F10" s="16">
        <v>77</v>
      </c>
      <c r="G10" s="16">
        <v>55</v>
      </c>
      <c r="H10" s="16">
        <v>110</v>
      </c>
      <c r="I10" s="16">
        <f>11*11</f>
        <v>121</v>
      </c>
      <c r="J10" s="16">
        <v>33</v>
      </c>
      <c r="K10" s="16">
        <v>88</v>
      </c>
      <c r="L10" s="16">
        <v>44</v>
      </c>
      <c r="M10" s="16">
        <v>11</v>
      </c>
      <c r="N10" s="16">
        <f>12*11</f>
        <v>132</v>
      </c>
    </row>
    <row r="11" spans="1:14" ht="37.15" customHeight="1" x14ac:dyDescent="0.3">
      <c r="B11" s="3">
        <v>8</v>
      </c>
      <c r="C11" s="16">
        <f>6*8</f>
        <v>48</v>
      </c>
      <c r="D11" s="16">
        <f>8*2</f>
        <v>16</v>
      </c>
      <c r="E11" s="16">
        <f>9*8</f>
        <v>72</v>
      </c>
      <c r="F11" s="16">
        <f>8*7</f>
        <v>56</v>
      </c>
      <c r="G11" s="16">
        <f>8*5</f>
        <v>40</v>
      </c>
      <c r="H11" s="16">
        <f>8*10</f>
        <v>80</v>
      </c>
      <c r="I11" s="16">
        <f>8*11</f>
        <v>88</v>
      </c>
      <c r="J11" s="16">
        <f>8*3</f>
        <v>24</v>
      </c>
      <c r="K11" s="16">
        <f>8*8</f>
        <v>64</v>
      </c>
      <c r="L11" s="16">
        <f>8*4</f>
        <v>32</v>
      </c>
      <c r="M11" s="16">
        <f>8*1</f>
        <v>8</v>
      </c>
      <c r="N11" s="16">
        <f>8*12</f>
        <v>96</v>
      </c>
    </row>
    <row r="12" spans="1:14" ht="37.15" customHeight="1" x14ac:dyDescent="0.3">
      <c r="B12" s="3">
        <v>1</v>
      </c>
      <c r="C12" s="16">
        <f>6*1</f>
        <v>6</v>
      </c>
      <c r="D12" s="16">
        <v>2</v>
      </c>
      <c r="E12" s="16">
        <v>9</v>
      </c>
      <c r="F12" s="16">
        <v>7</v>
      </c>
      <c r="G12" s="16">
        <v>5</v>
      </c>
      <c r="H12" s="16">
        <v>10</v>
      </c>
      <c r="I12" s="16">
        <v>11</v>
      </c>
      <c r="J12" s="16">
        <v>3</v>
      </c>
      <c r="K12" s="16">
        <v>8</v>
      </c>
      <c r="L12" s="16">
        <v>4</v>
      </c>
      <c r="M12" s="16">
        <v>1</v>
      </c>
      <c r="N12" s="16">
        <v>12</v>
      </c>
    </row>
    <row r="13" spans="1:14" ht="37.15" customHeight="1" x14ac:dyDescent="0.3">
      <c r="B13" s="3">
        <v>10</v>
      </c>
      <c r="C13" s="16">
        <f>6*10</f>
        <v>60</v>
      </c>
      <c r="D13" s="16">
        <v>20</v>
      </c>
      <c r="E13" s="16">
        <v>90</v>
      </c>
      <c r="F13" s="16">
        <v>70</v>
      </c>
      <c r="G13" s="16">
        <v>50</v>
      </c>
      <c r="H13" s="16">
        <v>100</v>
      </c>
      <c r="I13" s="16">
        <v>110</v>
      </c>
      <c r="J13" s="16">
        <v>30</v>
      </c>
      <c r="K13" s="16">
        <v>80</v>
      </c>
      <c r="L13" s="16">
        <v>40</v>
      </c>
      <c r="M13" s="16">
        <v>10</v>
      </c>
      <c r="N13" s="16">
        <v>120</v>
      </c>
    </row>
    <row r="14" spans="1:14" ht="37.15" customHeight="1" x14ac:dyDescent="0.3">
      <c r="B14" s="3">
        <v>3</v>
      </c>
      <c r="C14" s="16">
        <f>3*6</f>
        <v>18</v>
      </c>
      <c r="D14" s="16">
        <f>3*2</f>
        <v>6</v>
      </c>
      <c r="E14" s="16">
        <v>27</v>
      </c>
      <c r="F14" s="16">
        <f>3*7</f>
        <v>21</v>
      </c>
      <c r="G14" s="16">
        <f>3*5</f>
        <v>15</v>
      </c>
      <c r="H14" s="16">
        <f>3*10</f>
        <v>30</v>
      </c>
      <c r="I14" s="16">
        <f>3*11</f>
        <v>33</v>
      </c>
      <c r="J14" s="16">
        <f>3*3</f>
        <v>9</v>
      </c>
      <c r="K14" s="16">
        <f>3*8</f>
        <v>24</v>
      </c>
      <c r="L14" s="16">
        <f>3*4</f>
        <v>12</v>
      </c>
      <c r="M14" s="16">
        <f>3*1</f>
        <v>3</v>
      </c>
      <c r="N14" s="16">
        <f>3*12</f>
        <v>36</v>
      </c>
    </row>
    <row r="15" spans="1:14" ht="37.15" customHeight="1" x14ac:dyDescent="0.3">
      <c r="B15" s="3">
        <v>12</v>
      </c>
      <c r="C15" s="16">
        <f>6*12</f>
        <v>72</v>
      </c>
      <c r="D15" s="16">
        <f>12*2</f>
        <v>24</v>
      </c>
      <c r="E15" s="16">
        <f>12*9</f>
        <v>108</v>
      </c>
      <c r="F15" s="16">
        <f>12*7</f>
        <v>84</v>
      </c>
      <c r="G15" s="16">
        <f>12*5</f>
        <v>60</v>
      </c>
      <c r="H15" s="16">
        <f>12*10</f>
        <v>120</v>
      </c>
      <c r="I15" s="16">
        <f>12*11</f>
        <v>132</v>
      </c>
      <c r="J15" s="16">
        <f>12*3</f>
        <v>36</v>
      </c>
      <c r="K15" s="16">
        <f>12*8</f>
        <v>96</v>
      </c>
      <c r="L15" s="16">
        <f>12*4</f>
        <v>48</v>
      </c>
      <c r="M15" s="16">
        <f>12*1</f>
        <v>12</v>
      </c>
      <c r="N15" s="16">
        <f>12*12</f>
        <v>144</v>
      </c>
    </row>
  </sheetData>
  <pageMargins left="0.25" right="0.25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topLeftCell="B1" zoomScale="60" zoomScaleNormal="60" workbookViewId="0">
      <selection activeCell="Q15" sqref="Q15"/>
    </sheetView>
  </sheetViews>
  <sheetFormatPr defaultRowHeight="15" x14ac:dyDescent="0.25"/>
  <cols>
    <col min="1" max="1" width="5.42578125" customWidth="1"/>
    <col min="2" max="2" width="11.28515625" customWidth="1"/>
    <col min="3" max="14" width="6.28515625" customWidth="1"/>
  </cols>
  <sheetData>
    <row r="1" spans="1:18" ht="27" customHeight="1" x14ac:dyDescent="0.4">
      <c r="A1" s="1" t="s">
        <v>83</v>
      </c>
    </row>
    <row r="2" spans="1:18" ht="19.149999999999999" customHeight="1" x14ac:dyDescent="0.3">
      <c r="B2" s="2"/>
    </row>
    <row r="3" spans="1:18" s="2" customFormat="1" ht="37.15" customHeight="1" x14ac:dyDescent="0.3">
      <c r="B3" s="3" t="s">
        <v>79</v>
      </c>
      <c r="C3" s="3">
        <v>120</v>
      </c>
      <c r="D3" s="3">
        <v>3</v>
      </c>
      <c r="E3" s="3">
        <v>8</v>
      </c>
      <c r="F3" s="3">
        <v>4</v>
      </c>
      <c r="G3" s="3">
        <v>500</v>
      </c>
      <c r="H3" s="3">
        <v>7</v>
      </c>
      <c r="I3" s="3">
        <v>11</v>
      </c>
      <c r="J3" s="3">
        <v>90</v>
      </c>
      <c r="K3" s="3">
        <v>10</v>
      </c>
      <c r="L3" s="3">
        <v>2</v>
      </c>
      <c r="M3" s="3">
        <v>1</v>
      </c>
      <c r="N3" s="3">
        <v>600</v>
      </c>
    </row>
    <row r="4" spans="1:18" ht="37.15" customHeight="1" x14ac:dyDescent="0.3">
      <c r="B4" s="3">
        <v>4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8" ht="37.15" customHeight="1" x14ac:dyDescent="0.3">
      <c r="B5" s="3">
        <v>2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8" ht="37.15" customHeight="1" x14ac:dyDescent="0.3">
      <c r="B6" s="3">
        <v>110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8" ht="37.15" customHeight="1" x14ac:dyDescent="0.3">
      <c r="B7" s="3">
        <v>8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</row>
    <row r="8" spans="1:18" ht="37.15" customHeight="1" x14ac:dyDescent="0.3">
      <c r="B8" s="3">
        <v>5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</row>
    <row r="9" spans="1:18" ht="37.15" customHeight="1" x14ac:dyDescent="0.25">
      <c r="B9" s="3">
        <v>100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R9" t="s">
        <v>90</v>
      </c>
    </row>
    <row r="10" spans="1:18" ht="37.15" customHeight="1" x14ac:dyDescent="0.25">
      <c r="B10" s="3">
        <v>3</v>
      </c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1:18" ht="37.15" customHeight="1" x14ac:dyDescent="0.25">
      <c r="B11" s="3">
        <v>60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18" ht="37.15" customHeight="1" x14ac:dyDescent="0.25">
      <c r="B12" s="3">
        <v>9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</row>
    <row r="13" spans="1:18" ht="37.15" customHeight="1" x14ac:dyDescent="0.25">
      <c r="B13" s="3">
        <v>70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</row>
    <row r="14" spans="1:18" ht="37.15" customHeight="1" x14ac:dyDescent="0.25">
      <c r="B14" s="3">
        <v>10</v>
      </c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</row>
    <row r="15" spans="1:18" ht="37.15" customHeight="1" x14ac:dyDescent="0.25">
      <c r="B15" s="3">
        <v>12</v>
      </c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</row>
  </sheetData>
  <pageMargins left="0.25" right="0.25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zoomScale="80" zoomScaleNormal="80" workbookViewId="0">
      <selection activeCell="C4" sqref="C4"/>
    </sheetView>
  </sheetViews>
  <sheetFormatPr defaultRowHeight="15" x14ac:dyDescent="0.25"/>
  <cols>
    <col min="1" max="1" width="4.5703125" customWidth="1"/>
    <col min="2" max="2" width="9.28515625" customWidth="1"/>
    <col min="3" max="3" width="8.42578125" customWidth="1"/>
    <col min="4" max="6" width="6.28515625" customWidth="1"/>
    <col min="7" max="7" width="10.28515625" customWidth="1"/>
    <col min="8" max="14" width="6.28515625" customWidth="1"/>
  </cols>
  <sheetData>
    <row r="1" spans="1:14" ht="27" customHeight="1" x14ac:dyDescent="0.4">
      <c r="A1" s="1" t="s">
        <v>84</v>
      </c>
    </row>
    <row r="2" spans="1:14" ht="19.149999999999999" customHeight="1" x14ac:dyDescent="0.3">
      <c r="B2" s="2"/>
    </row>
    <row r="3" spans="1:14" s="2" customFormat="1" ht="37.15" customHeight="1" x14ac:dyDescent="0.3">
      <c r="B3" s="3" t="s">
        <v>79</v>
      </c>
      <c r="C3" s="3">
        <v>120</v>
      </c>
      <c r="D3" s="3">
        <v>3</v>
      </c>
      <c r="E3" s="3">
        <v>8</v>
      </c>
      <c r="F3" s="3">
        <v>4</v>
      </c>
      <c r="G3" s="3">
        <v>500</v>
      </c>
      <c r="H3" s="3">
        <v>7</v>
      </c>
      <c r="I3" s="3">
        <v>11</v>
      </c>
      <c r="J3" s="3">
        <v>90</v>
      </c>
      <c r="K3" s="3">
        <v>10</v>
      </c>
      <c r="L3" s="3">
        <v>2</v>
      </c>
      <c r="M3" s="3">
        <v>1</v>
      </c>
      <c r="N3" s="3">
        <v>600</v>
      </c>
    </row>
    <row r="4" spans="1:14" ht="37.15" customHeight="1" x14ac:dyDescent="0.3">
      <c r="B4" s="3">
        <v>4</v>
      </c>
      <c r="C4" s="4">
        <f>$C$3*B4</f>
        <v>480</v>
      </c>
      <c r="D4" s="4">
        <f>$D$3*B4</f>
        <v>12</v>
      </c>
      <c r="E4" s="4">
        <v>32</v>
      </c>
      <c r="F4" s="4">
        <f>$F$3*B4</f>
        <v>16</v>
      </c>
      <c r="G4" s="4">
        <f>$G$3*B4</f>
        <v>2000</v>
      </c>
      <c r="H4" s="4">
        <f>$H$3*B4</f>
        <v>28</v>
      </c>
      <c r="I4" s="4">
        <f>$I$3*B4</f>
        <v>44</v>
      </c>
      <c r="J4" s="4">
        <f>$J$3*B4</f>
        <v>360</v>
      </c>
      <c r="K4" s="4">
        <f>$K$3*B4</f>
        <v>40</v>
      </c>
      <c r="L4" s="4">
        <f>$L$3*B4</f>
        <v>8</v>
      </c>
      <c r="M4" s="4">
        <f>$M$3*B4</f>
        <v>4</v>
      </c>
      <c r="N4" s="4">
        <f>$N$3*B4</f>
        <v>2400</v>
      </c>
    </row>
    <row r="5" spans="1:14" ht="37.15" customHeight="1" x14ac:dyDescent="0.3">
      <c r="B5" s="3">
        <v>2</v>
      </c>
      <c r="C5" s="4">
        <f t="shared" ref="C5:C15" si="0">$C$3*B5</f>
        <v>240</v>
      </c>
      <c r="D5" s="4">
        <f t="shared" ref="D5:D15" si="1">$D$3*B5</f>
        <v>6</v>
      </c>
      <c r="E5" s="4">
        <f t="shared" ref="E5:E15" si="2">$E$3*B5</f>
        <v>16</v>
      </c>
      <c r="F5" s="4">
        <f t="shared" ref="F5:F15" si="3">$F$3*B5</f>
        <v>8</v>
      </c>
      <c r="G5" s="4">
        <f t="shared" ref="G5:G15" si="4">$G$3*B5</f>
        <v>1000</v>
      </c>
      <c r="H5" s="4">
        <f t="shared" ref="H5:H15" si="5">$H$3*B5</f>
        <v>14</v>
      </c>
      <c r="I5" s="4">
        <f t="shared" ref="I5:I15" si="6">$I$3*B5</f>
        <v>22</v>
      </c>
      <c r="J5" s="4">
        <f t="shared" ref="J5:J15" si="7">$J$3*B5</f>
        <v>180</v>
      </c>
      <c r="K5" s="4">
        <f t="shared" ref="K5:K15" si="8">$K$3*B5</f>
        <v>20</v>
      </c>
      <c r="L5" s="4">
        <f t="shared" ref="L5:L15" si="9">$L$3*B5</f>
        <v>4</v>
      </c>
      <c r="M5" s="4">
        <f t="shared" ref="M5:M15" si="10">$M$3*B5</f>
        <v>2</v>
      </c>
      <c r="N5" s="4">
        <f t="shared" ref="N5:N15" si="11">$N$3*B5</f>
        <v>1200</v>
      </c>
    </row>
    <row r="6" spans="1:14" ht="37.15" customHeight="1" x14ac:dyDescent="0.3">
      <c r="B6" s="3">
        <v>110</v>
      </c>
      <c r="C6" s="4">
        <f t="shared" si="0"/>
        <v>13200</v>
      </c>
      <c r="D6" s="4">
        <f t="shared" si="1"/>
        <v>330</v>
      </c>
      <c r="E6" s="4">
        <f t="shared" si="2"/>
        <v>880</v>
      </c>
      <c r="F6" s="4">
        <f t="shared" si="3"/>
        <v>440</v>
      </c>
      <c r="G6" s="4">
        <f t="shared" si="4"/>
        <v>55000</v>
      </c>
      <c r="H6" s="4">
        <f t="shared" si="5"/>
        <v>770</v>
      </c>
      <c r="I6" s="4">
        <f t="shared" si="6"/>
        <v>1210</v>
      </c>
      <c r="J6" s="4">
        <f t="shared" si="7"/>
        <v>9900</v>
      </c>
      <c r="K6" s="4">
        <f t="shared" si="8"/>
        <v>1100</v>
      </c>
      <c r="L6" s="4">
        <f t="shared" si="9"/>
        <v>220</v>
      </c>
      <c r="M6" s="4">
        <f t="shared" si="10"/>
        <v>110</v>
      </c>
      <c r="N6" s="4">
        <f t="shared" si="11"/>
        <v>66000</v>
      </c>
    </row>
    <row r="7" spans="1:14" ht="37.15" customHeight="1" x14ac:dyDescent="0.3">
      <c r="B7" s="3">
        <v>8</v>
      </c>
      <c r="C7" s="4">
        <f t="shared" si="0"/>
        <v>960</v>
      </c>
      <c r="D7" s="4">
        <f t="shared" si="1"/>
        <v>24</v>
      </c>
      <c r="E7" s="4">
        <f t="shared" si="2"/>
        <v>64</v>
      </c>
      <c r="F7" s="4">
        <f t="shared" si="3"/>
        <v>32</v>
      </c>
      <c r="G7" s="4">
        <f t="shared" si="4"/>
        <v>4000</v>
      </c>
      <c r="H7" s="4">
        <f t="shared" si="5"/>
        <v>56</v>
      </c>
      <c r="I7" s="4">
        <f t="shared" si="6"/>
        <v>88</v>
      </c>
      <c r="J7" s="4">
        <f t="shared" si="7"/>
        <v>720</v>
      </c>
      <c r="K7" s="4">
        <f t="shared" si="8"/>
        <v>80</v>
      </c>
      <c r="L7" s="4">
        <f t="shared" si="9"/>
        <v>16</v>
      </c>
      <c r="M7" s="4">
        <f t="shared" si="10"/>
        <v>8</v>
      </c>
      <c r="N7" s="4">
        <f t="shared" si="11"/>
        <v>4800</v>
      </c>
    </row>
    <row r="8" spans="1:14" ht="37.15" customHeight="1" x14ac:dyDescent="0.3">
      <c r="B8" s="3">
        <v>5</v>
      </c>
      <c r="C8" s="4">
        <f t="shared" si="0"/>
        <v>600</v>
      </c>
      <c r="D8" s="4">
        <f t="shared" si="1"/>
        <v>15</v>
      </c>
      <c r="E8" s="4">
        <f t="shared" si="2"/>
        <v>40</v>
      </c>
      <c r="F8" s="4">
        <f t="shared" si="3"/>
        <v>20</v>
      </c>
      <c r="G8" s="4">
        <f t="shared" si="4"/>
        <v>2500</v>
      </c>
      <c r="H8" s="4">
        <f t="shared" si="5"/>
        <v>35</v>
      </c>
      <c r="I8" s="4">
        <f t="shared" si="6"/>
        <v>55</v>
      </c>
      <c r="J8" s="4">
        <f t="shared" si="7"/>
        <v>450</v>
      </c>
      <c r="K8" s="4">
        <f t="shared" si="8"/>
        <v>50</v>
      </c>
      <c r="L8" s="4">
        <f t="shared" si="9"/>
        <v>10</v>
      </c>
      <c r="M8" s="4">
        <f t="shared" si="10"/>
        <v>5</v>
      </c>
      <c r="N8" s="4">
        <f t="shared" si="11"/>
        <v>3000</v>
      </c>
    </row>
    <row r="9" spans="1:14" ht="37.15" customHeight="1" x14ac:dyDescent="0.25">
      <c r="B9" s="3">
        <v>100</v>
      </c>
      <c r="C9" s="4">
        <f t="shared" si="0"/>
        <v>12000</v>
      </c>
      <c r="D9" s="4">
        <f t="shared" si="1"/>
        <v>300</v>
      </c>
      <c r="E9" s="4">
        <f t="shared" si="2"/>
        <v>800</v>
      </c>
      <c r="F9" s="4">
        <f t="shared" si="3"/>
        <v>400</v>
      </c>
      <c r="G9" s="4">
        <f t="shared" si="4"/>
        <v>50000</v>
      </c>
      <c r="H9" s="4">
        <f t="shared" si="5"/>
        <v>700</v>
      </c>
      <c r="I9" s="4">
        <f t="shared" si="6"/>
        <v>1100</v>
      </c>
      <c r="J9" s="4">
        <f t="shared" si="7"/>
        <v>9000</v>
      </c>
      <c r="K9" s="4">
        <f t="shared" si="8"/>
        <v>1000</v>
      </c>
      <c r="L9" s="4">
        <f t="shared" si="9"/>
        <v>200</v>
      </c>
      <c r="M9" s="4">
        <f t="shared" si="10"/>
        <v>100</v>
      </c>
      <c r="N9" s="4">
        <f t="shared" si="11"/>
        <v>60000</v>
      </c>
    </row>
    <row r="10" spans="1:14" ht="37.15" customHeight="1" x14ac:dyDescent="0.25">
      <c r="B10" s="3">
        <v>3</v>
      </c>
      <c r="C10" s="4">
        <f t="shared" si="0"/>
        <v>360</v>
      </c>
      <c r="D10" s="4">
        <f t="shared" si="1"/>
        <v>9</v>
      </c>
      <c r="E10" s="4">
        <f t="shared" si="2"/>
        <v>24</v>
      </c>
      <c r="F10" s="4">
        <f t="shared" si="3"/>
        <v>12</v>
      </c>
      <c r="G10" s="4">
        <f t="shared" si="4"/>
        <v>1500</v>
      </c>
      <c r="H10" s="4">
        <f t="shared" si="5"/>
        <v>21</v>
      </c>
      <c r="I10" s="4">
        <f t="shared" si="6"/>
        <v>33</v>
      </c>
      <c r="J10" s="4">
        <f t="shared" si="7"/>
        <v>270</v>
      </c>
      <c r="K10" s="4">
        <f t="shared" si="8"/>
        <v>30</v>
      </c>
      <c r="L10" s="4">
        <f t="shared" si="9"/>
        <v>6</v>
      </c>
      <c r="M10" s="4">
        <f t="shared" si="10"/>
        <v>3</v>
      </c>
      <c r="N10" s="4">
        <f t="shared" si="11"/>
        <v>1800</v>
      </c>
    </row>
    <row r="11" spans="1:14" ht="37.15" customHeight="1" x14ac:dyDescent="0.25">
      <c r="B11" s="3">
        <v>60</v>
      </c>
      <c r="C11" s="4">
        <f t="shared" si="0"/>
        <v>7200</v>
      </c>
      <c r="D11" s="4">
        <f t="shared" si="1"/>
        <v>180</v>
      </c>
      <c r="E11" s="4">
        <f t="shared" si="2"/>
        <v>480</v>
      </c>
      <c r="F11" s="4">
        <f t="shared" si="3"/>
        <v>240</v>
      </c>
      <c r="G11" s="4">
        <f t="shared" si="4"/>
        <v>30000</v>
      </c>
      <c r="H11" s="4">
        <f t="shared" si="5"/>
        <v>420</v>
      </c>
      <c r="I11" s="4">
        <f t="shared" si="6"/>
        <v>660</v>
      </c>
      <c r="J11" s="4">
        <f t="shared" si="7"/>
        <v>5400</v>
      </c>
      <c r="K11" s="4">
        <f t="shared" si="8"/>
        <v>600</v>
      </c>
      <c r="L11" s="4">
        <f t="shared" si="9"/>
        <v>120</v>
      </c>
      <c r="M11" s="4">
        <f t="shared" si="10"/>
        <v>60</v>
      </c>
      <c r="N11" s="4">
        <f t="shared" si="11"/>
        <v>36000</v>
      </c>
    </row>
    <row r="12" spans="1:14" ht="37.15" customHeight="1" x14ac:dyDescent="0.25">
      <c r="B12" s="3">
        <v>9</v>
      </c>
      <c r="C12" s="4">
        <f t="shared" si="0"/>
        <v>1080</v>
      </c>
      <c r="D12" s="4">
        <f t="shared" si="1"/>
        <v>27</v>
      </c>
      <c r="E12" s="4">
        <f t="shared" si="2"/>
        <v>72</v>
      </c>
      <c r="F12" s="4">
        <f t="shared" si="3"/>
        <v>36</v>
      </c>
      <c r="G12" s="4">
        <f t="shared" si="4"/>
        <v>4500</v>
      </c>
      <c r="H12" s="4">
        <f t="shared" si="5"/>
        <v>63</v>
      </c>
      <c r="I12" s="4">
        <f t="shared" si="6"/>
        <v>99</v>
      </c>
      <c r="J12" s="4">
        <f t="shared" si="7"/>
        <v>810</v>
      </c>
      <c r="K12" s="4">
        <f t="shared" si="8"/>
        <v>90</v>
      </c>
      <c r="L12" s="4">
        <f t="shared" si="9"/>
        <v>18</v>
      </c>
      <c r="M12" s="4">
        <f t="shared" si="10"/>
        <v>9</v>
      </c>
      <c r="N12" s="4">
        <f t="shared" si="11"/>
        <v>5400</v>
      </c>
    </row>
    <row r="13" spans="1:14" ht="37.15" customHeight="1" x14ac:dyDescent="0.25">
      <c r="B13" s="3">
        <v>70</v>
      </c>
      <c r="C13" s="4">
        <f t="shared" si="0"/>
        <v>8400</v>
      </c>
      <c r="D13" s="4">
        <f t="shared" si="1"/>
        <v>210</v>
      </c>
      <c r="E13" s="4">
        <f t="shared" si="2"/>
        <v>560</v>
      </c>
      <c r="F13" s="4">
        <f t="shared" si="3"/>
        <v>280</v>
      </c>
      <c r="G13" s="4">
        <f t="shared" si="4"/>
        <v>35000</v>
      </c>
      <c r="H13" s="4">
        <f t="shared" si="5"/>
        <v>490</v>
      </c>
      <c r="I13" s="4">
        <f t="shared" si="6"/>
        <v>770</v>
      </c>
      <c r="J13" s="4">
        <f t="shared" si="7"/>
        <v>6300</v>
      </c>
      <c r="K13" s="4">
        <f t="shared" si="8"/>
        <v>700</v>
      </c>
      <c r="L13" s="4">
        <f t="shared" si="9"/>
        <v>140</v>
      </c>
      <c r="M13" s="4">
        <f t="shared" si="10"/>
        <v>70</v>
      </c>
      <c r="N13" s="4">
        <f t="shared" si="11"/>
        <v>42000</v>
      </c>
    </row>
    <row r="14" spans="1:14" ht="37.15" customHeight="1" x14ac:dyDescent="0.25">
      <c r="B14" s="3">
        <v>10</v>
      </c>
      <c r="C14" s="4">
        <f t="shared" si="0"/>
        <v>1200</v>
      </c>
      <c r="D14" s="4">
        <f t="shared" si="1"/>
        <v>30</v>
      </c>
      <c r="E14" s="4">
        <f t="shared" si="2"/>
        <v>80</v>
      </c>
      <c r="F14" s="4">
        <f t="shared" si="3"/>
        <v>40</v>
      </c>
      <c r="G14" s="4">
        <f t="shared" si="4"/>
        <v>5000</v>
      </c>
      <c r="H14" s="4">
        <f t="shared" si="5"/>
        <v>70</v>
      </c>
      <c r="I14" s="4">
        <f t="shared" si="6"/>
        <v>110</v>
      </c>
      <c r="J14" s="4">
        <f t="shared" si="7"/>
        <v>900</v>
      </c>
      <c r="K14" s="4">
        <f t="shared" si="8"/>
        <v>100</v>
      </c>
      <c r="L14" s="4">
        <f t="shared" si="9"/>
        <v>20</v>
      </c>
      <c r="M14" s="4">
        <f t="shared" si="10"/>
        <v>10</v>
      </c>
      <c r="N14" s="4">
        <f t="shared" si="11"/>
        <v>6000</v>
      </c>
    </row>
    <row r="15" spans="1:14" ht="37.15" customHeight="1" x14ac:dyDescent="0.25">
      <c r="B15" s="3">
        <v>12</v>
      </c>
      <c r="C15" s="4">
        <f t="shared" si="0"/>
        <v>1440</v>
      </c>
      <c r="D15" s="4">
        <f t="shared" si="1"/>
        <v>36</v>
      </c>
      <c r="E15" s="4">
        <f t="shared" si="2"/>
        <v>96</v>
      </c>
      <c r="F15" s="4">
        <f t="shared" si="3"/>
        <v>48</v>
      </c>
      <c r="G15" s="4">
        <f t="shared" si="4"/>
        <v>6000</v>
      </c>
      <c r="H15" s="4">
        <f t="shared" si="5"/>
        <v>84</v>
      </c>
      <c r="I15" s="4">
        <f t="shared" si="6"/>
        <v>132</v>
      </c>
      <c r="J15" s="4">
        <f t="shared" si="7"/>
        <v>1080</v>
      </c>
      <c r="K15" s="4">
        <f t="shared" si="8"/>
        <v>120</v>
      </c>
      <c r="L15" s="4">
        <f t="shared" si="9"/>
        <v>24</v>
      </c>
      <c r="M15" s="4">
        <f t="shared" si="10"/>
        <v>12</v>
      </c>
      <c r="N15" s="4">
        <f t="shared" si="11"/>
        <v>7200</v>
      </c>
    </row>
  </sheetData>
  <pageMargins left="0.25" right="0.25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zoomScale="60" zoomScaleNormal="60" workbookViewId="0">
      <selection activeCell="AB8" sqref="AB8"/>
    </sheetView>
  </sheetViews>
  <sheetFormatPr defaultRowHeight="15" x14ac:dyDescent="0.25"/>
  <cols>
    <col min="1" max="1" width="5.42578125" customWidth="1"/>
    <col min="2" max="12" width="6.28515625" customWidth="1"/>
    <col min="13" max="14" width="7.42578125" bestFit="1" customWidth="1"/>
  </cols>
  <sheetData>
    <row r="1" spans="1:14" ht="27" customHeight="1" x14ac:dyDescent="0.4">
      <c r="A1" s="1" t="s">
        <v>88</v>
      </c>
    </row>
    <row r="2" spans="1:14" ht="19.149999999999999" customHeight="1" x14ac:dyDescent="0.3">
      <c r="B2" s="2"/>
    </row>
    <row r="3" spans="1:14" s="2" customFormat="1" ht="37.15" customHeight="1" x14ac:dyDescent="0.3">
      <c r="B3" s="3" t="s">
        <v>79</v>
      </c>
      <c r="C3" s="3">
        <v>0.1</v>
      </c>
      <c r="D3" s="3">
        <v>0.2</v>
      </c>
      <c r="E3" s="3">
        <v>0.3</v>
      </c>
      <c r="F3" s="3">
        <v>0.4</v>
      </c>
      <c r="G3" s="3">
        <v>0.5</v>
      </c>
      <c r="H3" s="3">
        <v>0.6</v>
      </c>
      <c r="I3" s="3">
        <v>0.7</v>
      </c>
      <c r="J3" s="3">
        <v>0.8</v>
      </c>
      <c r="K3" s="3">
        <v>0.9</v>
      </c>
      <c r="L3" s="3">
        <v>1</v>
      </c>
      <c r="M3" s="3">
        <v>0.11</v>
      </c>
      <c r="N3" s="3">
        <v>0.12</v>
      </c>
    </row>
    <row r="4" spans="1:14" ht="37.15" customHeight="1" x14ac:dyDescent="0.3">
      <c r="B4" s="3">
        <v>1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</row>
    <row r="5" spans="1:14" ht="37.15" customHeight="1" x14ac:dyDescent="0.3">
      <c r="B5" s="3">
        <v>2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14" ht="37.15" customHeight="1" x14ac:dyDescent="0.3">
      <c r="B6" s="3">
        <v>3</v>
      </c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</row>
    <row r="7" spans="1:14" ht="37.15" customHeight="1" x14ac:dyDescent="0.3">
      <c r="B7" s="3">
        <v>4</v>
      </c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</row>
    <row r="8" spans="1:14" ht="37.15" customHeight="1" x14ac:dyDescent="0.3">
      <c r="B8" s="3">
        <v>5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</row>
    <row r="9" spans="1:14" ht="37.15" customHeight="1" x14ac:dyDescent="0.25">
      <c r="B9" s="3">
        <v>6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</row>
    <row r="10" spans="1:14" ht="37.15" customHeight="1" x14ac:dyDescent="0.25">
      <c r="B10" s="3">
        <v>7</v>
      </c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</row>
    <row r="11" spans="1:14" ht="37.15" customHeight="1" x14ac:dyDescent="0.25">
      <c r="B11" s="3">
        <v>8</v>
      </c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</row>
    <row r="12" spans="1:14" ht="37.15" customHeight="1" x14ac:dyDescent="0.25">
      <c r="B12" s="3">
        <v>9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</row>
    <row r="13" spans="1:14" ht="37.15" customHeight="1" x14ac:dyDescent="0.25">
      <c r="B13" s="3">
        <v>10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</row>
    <row r="14" spans="1:14" ht="37.15" customHeight="1" x14ac:dyDescent="0.25">
      <c r="B14" s="3">
        <v>11</v>
      </c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</row>
    <row r="15" spans="1:14" ht="37.15" customHeight="1" x14ac:dyDescent="0.25">
      <c r="B15" s="3">
        <v>12</v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</row>
  </sheetData>
  <pageMargins left="0.25" right="0.25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zoomScale="60" zoomScaleNormal="60" workbookViewId="0">
      <selection activeCell="G9" sqref="G9"/>
    </sheetView>
  </sheetViews>
  <sheetFormatPr defaultRowHeight="15" x14ac:dyDescent="0.25"/>
  <cols>
    <col min="1" max="1" width="5.42578125" customWidth="1"/>
    <col min="2" max="12" width="6.28515625" customWidth="1"/>
    <col min="13" max="14" width="7.42578125" bestFit="1" customWidth="1"/>
  </cols>
  <sheetData>
    <row r="1" spans="1:14" ht="27" customHeight="1" x14ac:dyDescent="0.4">
      <c r="A1" s="1" t="s">
        <v>88</v>
      </c>
    </row>
    <row r="2" spans="1:14" ht="19.149999999999999" customHeight="1" x14ac:dyDescent="0.3">
      <c r="B2" s="2"/>
    </row>
    <row r="3" spans="1:14" s="2" customFormat="1" ht="37.15" customHeight="1" x14ac:dyDescent="0.3">
      <c r="B3" s="3" t="s">
        <v>79</v>
      </c>
      <c r="C3" s="3">
        <v>0.1</v>
      </c>
      <c r="D3" s="3">
        <v>0.2</v>
      </c>
      <c r="E3" s="3">
        <v>0.3</v>
      </c>
      <c r="F3" s="3">
        <v>0.4</v>
      </c>
      <c r="G3" s="3">
        <v>0.5</v>
      </c>
      <c r="H3" s="3">
        <v>0.6</v>
      </c>
      <c r="I3" s="3">
        <v>0.7</v>
      </c>
      <c r="J3" s="3">
        <v>0.8</v>
      </c>
      <c r="K3" s="3">
        <v>0.9</v>
      </c>
      <c r="L3" s="3">
        <v>1</v>
      </c>
      <c r="M3" s="3">
        <v>0.11</v>
      </c>
      <c r="N3" s="3">
        <v>0.12</v>
      </c>
    </row>
    <row r="4" spans="1:14" ht="37.15" customHeight="1" x14ac:dyDescent="0.3">
      <c r="B4" s="3">
        <v>1</v>
      </c>
      <c r="C4" s="13">
        <f>C3*B4</f>
        <v>0.1</v>
      </c>
      <c r="D4" s="13">
        <f>D3*B4</f>
        <v>0.2</v>
      </c>
      <c r="E4" s="13">
        <f>E3*B4</f>
        <v>0.3</v>
      </c>
      <c r="F4" s="13">
        <f>F3*B4</f>
        <v>0.4</v>
      </c>
      <c r="G4" s="13">
        <f>G3*B4</f>
        <v>0.5</v>
      </c>
      <c r="H4" s="13">
        <f>H3*B4</f>
        <v>0.6</v>
      </c>
      <c r="I4" s="13">
        <f>I3*B4</f>
        <v>0.7</v>
      </c>
      <c r="J4" s="13">
        <f>J3*B4</f>
        <v>0.8</v>
      </c>
      <c r="K4" s="13">
        <f>K3*B4</f>
        <v>0.9</v>
      </c>
      <c r="L4" s="13">
        <f>L3*B4</f>
        <v>1</v>
      </c>
      <c r="M4" s="13">
        <f>M3*B4</f>
        <v>0.11</v>
      </c>
      <c r="N4" s="13">
        <f>N3*B4</f>
        <v>0.12</v>
      </c>
    </row>
    <row r="5" spans="1:14" ht="37.15" customHeight="1" x14ac:dyDescent="0.3">
      <c r="B5" s="3">
        <v>2</v>
      </c>
      <c r="C5" s="13">
        <f>C3*B5</f>
        <v>0.2</v>
      </c>
      <c r="D5" s="13">
        <f>D3*B5</f>
        <v>0.4</v>
      </c>
      <c r="E5" s="13">
        <f>E3*B5</f>
        <v>0.6</v>
      </c>
      <c r="F5" s="13">
        <f>F3*B5</f>
        <v>0.8</v>
      </c>
      <c r="G5" s="13">
        <f>G3*B5</f>
        <v>1</v>
      </c>
      <c r="H5" s="13">
        <f>H3*B5</f>
        <v>1.2</v>
      </c>
      <c r="I5" s="13">
        <f>I3*B5</f>
        <v>1.4</v>
      </c>
      <c r="J5" s="13">
        <f>J3*B5</f>
        <v>1.6</v>
      </c>
      <c r="K5" s="13">
        <f>K3*B5</f>
        <v>1.8</v>
      </c>
      <c r="L5" s="13">
        <f>L3*B5</f>
        <v>2</v>
      </c>
      <c r="M5" s="13">
        <f>M3*B5</f>
        <v>0.22</v>
      </c>
      <c r="N5" s="13">
        <f>N3*B5</f>
        <v>0.24</v>
      </c>
    </row>
    <row r="6" spans="1:14" ht="37.15" customHeight="1" x14ac:dyDescent="0.3">
      <c r="B6" s="3">
        <v>3</v>
      </c>
      <c r="C6" s="13">
        <f>C3*B6</f>
        <v>0.30000000000000004</v>
      </c>
      <c r="D6" s="13">
        <f>D3*B6</f>
        <v>0.60000000000000009</v>
      </c>
      <c r="E6" s="13">
        <f>E3*B6</f>
        <v>0.89999999999999991</v>
      </c>
      <c r="F6" s="13">
        <f>F3*B6</f>
        <v>1.2000000000000002</v>
      </c>
      <c r="G6" s="13">
        <f>G3*B6</f>
        <v>1.5</v>
      </c>
      <c r="H6" s="13">
        <f>H3*B6</f>
        <v>1.7999999999999998</v>
      </c>
      <c r="I6" s="13">
        <f>I3*B6</f>
        <v>2.0999999999999996</v>
      </c>
      <c r="J6" s="13">
        <f>J3*B6</f>
        <v>2.4000000000000004</v>
      </c>
      <c r="K6" s="13">
        <f>K3*B6</f>
        <v>2.7</v>
      </c>
      <c r="L6" s="13">
        <f>L3*B6</f>
        <v>3</v>
      </c>
      <c r="M6" s="13">
        <f>M3*B6</f>
        <v>0.33</v>
      </c>
      <c r="N6" s="13">
        <f>N3*B6</f>
        <v>0.36</v>
      </c>
    </row>
    <row r="7" spans="1:14" ht="37.15" customHeight="1" x14ac:dyDescent="0.3">
      <c r="B7" s="3">
        <v>4</v>
      </c>
      <c r="C7" s="13">
        <f>C3*B7</f>
        <v>0.4</v>
      </c>
      <c r="D7" s="13">
        <f>D3*B7</f>
        <v>0.8</v>
      </c>
      <c r="E7" s="13">
        <f>E3*B7</f>
        <v>1.2</v>
      </c>
      <c r="F7" s="13">
        <f>F3*B7</f>
        <v>1.6</v>
      </c>
      <c r="G7" s="13">
        <f>G3*B7</f>
        <v>2</v>
      </c>
      <c r="H7" s="13">
        <f>H3*B7</f>
        <v>2.4</v>
      </c>
      <c r="I7" s="13">
        <f>I3*B7</f>
        <v>2.8</v>
      </c>
      <c r="J7" s="13">
        <f>J3*B7</f>
        <v>3.2</v>
      </c>
      <c r="K7" s="13">
        <f>K3*B7</f>
        <v>3.6</v>
      </c>
      <c r="L7" s="13">
        <f>L3*B7</f>
        <v>4</v>
      </c>
      <c r="M7" s="13">
        <f>M3*B7</f>
        <v>0.44</v>
      </c>
      <c r="N7" s="13">
        <f>N3*B7</f>
        <v>0.48</v>
      </c>
    </row>
    <row r="8" spans="1:14" ht="37.15" customHeight="1" x14ac:dyDescent="0.3">
      <c r="B8" s="3">
        <v>5</v>
      </c>
      <c r="C8" s="13">
        <f>C3*B8</f>
        <v>0.5</v>
      </c>
      <c r="D8" s="13">
        <f>D3*B8</f>
        <v>1</v>
      </c>
      <c r="E8" s="13">
        <f>E3*B8</f>
        <v>1.5</v>
      </c>
      <c r="F8" s="13">
        <f>F3*B8</f>
        <v>2</v>
      </c>
      <c r="G8" s="13">
        <f>G3*B8</f>
        <v>2.5</v>
      </c>
      <c r="H8" s="13">
        <f>H3*B8</f>
        <v>3</v>
      </c>
      <c r="I8" s="13">
        <f>I3*B8</f>
        <v>3.5</v>
      </c>
      <c r="J8" s="13">
        <f>J3*B8</f>
        <v>4</v>
      </c>
      <c r="K8" s="13">
        <f>K3*B8</f>
        <v>4.5</v>
      </c>
      <c r="L8" s="13">
        <f>L3*B8</f>
        <v>5</v>
      </c>
      <c r="M8" s="13">
        <f>M3*B8</f>
        <v>0.55000000000000004</v>
      </c>
      <c r="N8" s="13">
        <f>N3*B8</f>
        <v>0.6</v>
      </c>
    </row>
    <row r="9" spans="1:14" ht="37.15" customHeight="1" x14ac:dyDescent="0.25">
      <c r="B9" s="3">
        <v>6</v>
      </c>
      <c r="C9" s="13">
        <f>C3*B9</f>
        <v>0.60000000000000009</v>
      </c>
      <c r="D9" s="13">
        <f>D3*B9</f>
        <v>1.2000000000000002</v>
      </c>
      <c r="E9" s="13">
        <f>E3*B9</f>
        <v>1.7999999999999998</v>
      </c>
      <c r="F9" s="13">
        <f>F3*B9</f>
        <v>2.4000000000000004</v>
      </c>
      <c r="G9" s="13">
        <f>G3*B9</f>
        <v>3</v>
      </c>
      <c r="H9" s="13">
        <f>H3*B9</f>
        <v>3.5999999999999996</v>
      </c>
      <c r="I9" s="13">
        <f>I3*B9</f>
        <v>4.1999999999999993</v>
      </c>
      <c r="J9" s="13">
        <f>J3*B9</f>
        <v>4.8000000000000007</v>
      </c>
      <c r="K9" s="13">
        <f>K3*B9</f>
        <v>5.4</v>
      </c>
      <c r="L9" s="13">
        <f>L3*B9</f>
        <v>6</v>
      </c>
      <c r="M9" s="13">
        <f>M3*B9</f>
        <v>0.66</v>
      </c>
      <c r="N9" s="13">
        <f>N3*B9</f>
        <v>0.72</v>
      </c>
    </row>
    <row r="10" spans="1:14" ht="37.15" customHeight="1" x14ac:dyDescent="0.25">
      <c r="B10" s="3">
        <v>7</v>
      </c>
      <c r="C10" s="13">
        <f>C3*B10</f>
        <v>0.70000000000000007</v>
      </c>
      <c r="D10" s="13">
        <f>D3*B10</f>
        <v>1.4000000000000001</v>
      </c>
      <c r="E10" s="13">
        <f>E3*B10</f>
        <v>2.1</v>
      </c>
      <c r="F10" s="13">
        <f>F3*B10</f>
        <v>2.8000000000000003</v>
      </c>
      <c r="G10" s="13">
        <f>G3*B10</f>
        <v>3.5</v>
      </c>
      <c r="H10" s="13">
        <f>H3*B10</f>
        <v>4.2</v>
      </c>
      <c r="I10" s="13">
        <f>I3*B10</f>
        <v>4.8999999999999995</v>
      </c>
      <c r="J10" s="13">
        <f>J3*B10</f>
        <v>5.6000000000000005</v>
      </c>
      <c r="K10" s="13">
        <f>K3*B10</f>
        <v>6.3</v>
      </c>
      <c r="L10" s="13">
        <f>L3*B10</f>
        <v>7</v>
      </c>
      <c r="M10" s="13">
        <f>M3*B10</f>
        <v>0.77</v>
      </c>
      <c r="N10" s="13">
        <f>N3*B10</f>
        <v>0.84</v>
      </c>
    </row>
    <row r="11" spans="1:14" ht="37.15" customHeight="1" x14ac:dyDescent="0.25">
      <c r="B11" s="3">
        <v>8</v>
      </c>
      <c r="C11" s="13">
        <f>C3*B11</f>
        <v>0.8</v>
      </c>
      <c r="D11" s="13">
        <f>D3*B11</f>
        <v>1.6</v>
      </c>
      <c r="E11" s="13">
        <f>E3*B11</f>
        <v>2.4</v>
      </c>
      <c r="F11" s="13">
        <f>F3*B11</f>
        <v>3.2</v>
      </c>
      <c r="G11" s="13">
        <f>G3*B11</f>
        <v>4</v>
      </c>
      <c r="H11" s="13">
        <f>H3*B11</f>
        <v>4.8</v>
      </c>
      <c r="I11" s="13">
        <f>I3*B11</f>
        <v>5.6</v>
      </c>
      <c r="J11" s="13">
        <f>J3*B11</f>
        <v>6.4</v>
      </c>
      <c r="K11" s="13">
        <f>K3*B11</f>
        <v>7.2</v>
      </c>
      <c r="L11" s="13">
        <f>L3*B11</f>
        <v>8</v>
      </c>
      <c r="M11" s="13">
        <f>M3*B11</f>
        <v>0.88</v>
      </c>
      <c r="N11" s="13">
        <f>N3*B11</f>
        <v>0.96</v>
      </c>
    </row>
    <row r="12" spans="1:14" ht="37.15" customHeight="1" x14ac:dyDescent="0.25">
      <c r="B12" s="3">
        <v>9</v>
      </c>
      <c r="C12" s="13">
        <f>C3*B12</f>
        <v>0.9</v>
      </c>
      <c r="D12" s="13">
        <f>D3*B12</f>
        <v>1.8</v>
      </c>
      <c r="E12" s="13">
        <f>E3*B12</f>
        <v>2.6999999999999997</v>
      </c>
      <c r="F12" s="13">
        <f>F3*B12</f>
        <v>3.6</v>
      </c>
      <c r="G12" s="13">
        <f>G3*B12</f>
        <v>4.5</v>
      </c>
      <c r="H12" s="13">
        <f>H3*B12</f>
        <v>5.3999999999999995</v>
      </c>
      <c r="I12" s="13">
        <f>I3*B12</f>
        <v>6.3</v>
      </c>
      <c r="J12" s="13">
        <f>J3*B12</f>
        <v>7.2</v>
      </c>
      <c r="K12" s="13">
        <f>K3*B12</f>
        <v>8.1</v>
      </c>
      <c r="L12" s="13">
        <f>L3*B12</f>
        <v>9</v>
      </c>
      <c r="M12" s="13">
        <f>M3*B12</f>
        <v>0.99</v>
      </c>
      <c r="N12" s="13">
        <f>N3*B12</f>
        <v>1.08</v>
      </c>
    </row>
    <row r="13" spans="1:14" ht="37.15" customHeight="1" x14ac:dyDescent="0.25">
      <c r="B13" s="3">
        <v>10</v>
      </c>
      <c r="C13" s="13">
        <f>C3*B13</f>
        <v>1</v>
      </c>
      <c r="D13" s="13">
        <f>D3*B13</f>
        <v>2</v>
      </c>
      <c r="E13" s="13">
        <f>E3*B13</f>
        <v>3</v>
      </c>
      <c r="F13" s="13">
        <f>F3*B13</f>
        <v>4</v>
      </c>
      <c r="G13" s="13">
        <f>G3*B13</f>
        <v>5</v>
      </c>
      <c r="H13" s="13">
        <f>H3*B13</f>
        <v>6</v>
      </c>
      <c r="I13" s="13">
        <f>I3*B13</f>
        <v>7</v>
      </c>
      <c r="J13" s="13">
        <f>J3*B13</f>
        <v>8</v>
      </c>
      <c r="K13" s="13">
        <f>K3*B13</f>
        <v>9</v>
      </c>
      <c r="L13" s="13">
        <f>L3*B13</f>
        <v>10</v>
      </c>
      <c r="M13" s="13">
        <f>M3*B13</f>
        <v>1.1000000000000001</v>
      </c>
      <c r="N13" s="13">
        <f>N3*B13</f>
        <v>1.2</v>
      </c>
    </row>
    <row r="14" spans="1:14" ht="37.15" customHeight="1" x14ac:dyDescent="0.25">
      <c r="B14" s="3">
        <v>11</v>
      </c>
      <c r="C14" s="13">
        <f>C3*B14</f>
        <v>1.1000000000000001</v>
      </c>
      <c r="D14" s="13">
        <f>D3*B14</f>
        <v>2.2000000000000002</v>
      </c>
      <c r="E14" s="13">
        <f>E3*B14</f>
        <v>3.3</v>
      </c>
      <c r="F14" s="13">
        <f>F3*B14</f>
        <v>4.4000000000000004</v>
      </c>
      <c r="G14" s="13">
        <f>G3*B14</f>
        <v>5.5</v>
      </c>
      <c r="H14" s="13">
        <f>H3*B14</f>
        <v>6.6</v>
      </c>
      <c r="I14" s="13">
        <f>I3*B14</f>
        <v>7.6999999999999993</v>
      </c>
      <c r="J14" s="13">
        <f>J3*B14</f>
        <v>8.8000000000000007</v>
      </c>
      <c r="K14" s="13">
        <f>K3*B14</f>
        <v>9.9</v>
      </c>
      <c r="L14" s="13">
        <f>L3*B14</f>
        <v>11</v>
      </c>
      <c r="M14" s="13">
        <f>M3*B14</f>
        <v>1.21</v>
      </c>
      <c r="N14" s="13">
        <f>N3*B14</f>
        <v>1.3199999999999998</v>
      </c>
    </row>
    <row r="15" spans="1:14" ht="37.15" customHeight="1" x14ac:dyDescent="0.25">
      <c r="B15" s="3">
        <v>12</v>
      </c>
      <c r="C15" s="13">
        <f>C3*B15</f>
        <v>1.2000000000000002</v>
      </c>
      <c r="D15" s="13">
        <f>D3*B15</f>
        <v>2.4000000000000004</v>
      </c>
      <c r="E15" s="13">
        <f>E3*B15</f>
        <v>3.5999999999999996</v>
      </c>
      <c r="F15" s="13">
        <f>F3*B15</f>
        <v>4.8000000000000007</v>
      </c>
      <c r="G15" s="13">
        <f>G3*B15</f>
        <v>6</v>
      </c>
      <c r="H15" s="13">
        <f>H3*B15</f>
        <v>7.1999999999999993</v>
      </c>
      <c r="I15" s="13">
        <f>I3*B15</f>
        <v>8.3999999999999986</v>
      </c>
      <c r="J15" s="13">
        <f>J3*B15</f>
        <v>9.6000000000000014</v>
      </c>
      <c r="K15" s="13">
        <f>K3*B15</f>
        <v>10.8</v>
      </c>
      <c r="L15" s="13">
        <f>L3*B15</f>
        <v>12</v>
      </c>
      <c r="M15" s="13">
        <f>M3*B15</f>
        <v>1.32</v>
      </c>
      <c r="N15" s="13">
        <f>N3*B15</f>
        <v>1.44</v>
      </c>
    </row>
  </sheetData>
  <pageMargins left="0.25" right="0.25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N15"/>
  <sheetViews>
    <sheetView workbookViewId="0">
      <selection activeCell="D33" sqref="D33"/>
    </sheetView>
  </sheetViews>
  <sheetFormatPr defaultRowHeight="15" x14ac:dyDescent="0.25"/>
  <cols>
    <col min="4" max="6" width="4" bestFit="1" customWidth="1"/>
    <col min="7" max="7" width="6" bestFit="1" customWidth="1"/>
    <col min="8" max="8" width="4" bestFit="1" customWidth="1"/>
    <col min="9" max="10" width="5" bestFit="1" customWidth="1"/>
  </cols>
  <sheetData>
    <row r="3" spans="2:14" ht="21" x14ac:dyDescent="0.25">
      <c r="B3" s="3" t="s">
        <v>79</v>
      </c>
      <c r="C3" s="3">
        <v>1</v>
      </c>
      <c r="D3" s="3">
        <v>2</v>
      </c>
      <c r="E3" s="3">
        <v>3</v>
      </c>
      <c r="F3" s="3">
        <v>4</v>
      </c>
      <c r="G3" s="3">
        <v>5</v>
      </c>
      <c r="H3" s="3">
        <v>6</v>
      </c>
      <c r="I3" s="3">
        <v>7</v>
      </c>
      <c r="J3" s="3">
        <v>8</v>
      </c>
      <c r="K3" s="3">
        <v>9</v>
      </c>
      <c r="L3" s="3">
        <v>10</v>
      </c>
      <c r="M3" s="3">
        <v>11</v>
      </c>
      <c r="N3" s="3">
        <v>600</v>
      </c>
    </row>
    <row r="4" spans="2:14" ht="21" x14ac:dyDescent="0.25">
      <c r="B4" s="3">
        <v>11</v>
      </c>
      <c r="C4" s="4">
        <v>480</v>
      </c>
      <c r="D4" s="4">
        <v>12</v>
      </c>
      <c r="E4" s="4">
        <v>32</v>
      </c>
      <c r="F4" s="4">
        <v>16</v>
      </c>
      <c r="G4" s="4">
        <v>2000</v>
      </c>
      <c r="H4" s="4">
        <v>28</v>
      </c>
      <c r="I4" s="4">
        <v>44</v>
      </c>
      <c r="J4" s="4">
        <v>360</v>
      </c>
      <c r="K4" s="4">
        <v>40</v>
      </c>
      <c r="L4" s="4">
        <v>8</v>
      </c>
      <c r="M4" s="4">
        <v>4</v>
      </c>
      <c r="N4" s="4">
        <v>2400</v>
      </c>
    </row>
    <row r="5" spans="2:14" ht="21" x14ac:dyDescent="0.25">
      <c r="B5" s="3">
        <v>12</v>
      </c>
      <c r="C5" s="4">
        <v>240</v>
      </c>
      <c r="D5" s="4">
        <v>6</v>
      </c>
      <c r="E5" s="4">
        <v>16</v>
      </c>
      <c r="F5" s="4">
        <v>8</v>
      </c>
      <c r="G5" s="4">
        <v>1000</v>
      </c>
      <c r="H5" s="4">
        <v>14</v>
      </c>
      <c r="I5" s="4">
        <v>22</v>
      </c>
      <c r="J5" s="4">
        <v>180</v>
      </c>
      <c r="K5" s="4">
        <v>20</v>
      </c>
      <c r="L5" s="4">
        <v>4</v>
      </c>
      <c r="M5" s="4">
        <v>2</v>
      </c>
      <c r="N5" s="4">
        <v>1200</v>
      </c>
    </row>
    <row r="6" spans="2:14" ht="21" x14ac:dyDescent="0.25">
      <c r="B6" s="3">
        <v>13</v>
      </c>
      <c r="C6" s="4">
        <v>13200</v>
      </c>
      <c r="D6" s="4">
        <v>330</v>
      </c>
      <c r="E6" s="4">
        <v>880</v>
      </c>
      <c r="F6" s="4">
        <v>440</v>
      </c>
      <c r="G6" s="4">
        <v>55000</v>
      </c>
      <c r="H6" s="4">
        <v>770</v>
      </c>
      <c r="I6" s="4">
        <v>1210</v>
      </c>
      <c r="J6" s="4">
        <v>9900</v>
      </c>
      <c r="K6" s="4">
        <v>1100</v>
      </c>
      <c r="L6" s="4">
        <v>220</v>
      </c>
      <c r="M6" s="4">
        <v>110</v>
      </c>
      <c r="N6" s="4">
        <v>66000</v>
      </c>
    </row>
    <row r="7" spans="2:14" ht="21" x14ac:dyDescent="0.25">
      <c r="B7" s="3">
        <v>14</v>
      </c>
      <c r="C7" s="4">
        <v>960</v>
      </c>
      <c r="D7" s="4">
        <v>24</v>
      </c>
      <c r="E7" s="4">
        <v>64</v>
      </c>
      <c r="F7" s="4">
        <v>32</v>
      </c>
      <c r="G7" s="4">
        <v>4000</v>
      </c>
      <c r="H7" s="4">
        <v>56</v>
      </c>
      <c r="I7" s="4">
        <v>88</v>
      </c>
      <c r="J7" s="4">
        <v>720</v>
      </c>
      <c r="K7" s="4">
        <v>80</v>
      </c>
      <c r="L7" s="4">
        <v>16</v>
      </c>
      <c r="M7" s="4">
        <v>8</v>
      </c>
      <c r="N7" s="4">
        <v>4800</v>
      </c>
    </row>
    <row r="8" spans="2:14" ht="21" x14ac:dyDescent="0.25">
      <c r="B8" s="3">
        <v>15</v>
      </c>
      <c r="C8" s="4">
        <v>600</v>
      </c>
      <c r="D8" s="4">
        <v>15</v>
      </c>
      <c r="E8" s="4">
        <v>40</v>
      </c>
      <c r="F8" s="4">
        <v>20</v>
      </c>
      <c r="G8" s="4">
        <v>2500</v>
      </c>
      <c r="H8" s="4">
        <v>35</v>
      </c>
      <c r="I8" s="4">
        <v>55</v>
      </c>
      <c r="J8" s="4">
        <v>450</v>
      </c>
      <c r="K8" s="4">
        <v>50</v>
      </c>
      <c r="L8" s="4">
        <v>10</v>
      </c>
      <c r="M8" s="4">
        <v>5</v>
      </c>
      <c r="N8" s="4">
        <v>3000</v>
      </c>
    </row>
    <row r="9" spans="2:14" ht="21" x14ac:dyDescent="0.25">
      <c r="B9" s="3">
        <v>16</v>
      </c>
      <c r="C9" s="4">
        <v>12000</v>
      </c>
      <c r="D9" s="4">
        <v>300</v>
      </c>
      <c r="E9" s="4">
        <v>800</v>
      </c>
      <c r="F9" s="4">
        <v>400</v>
      </c>
      <c r="G9" s="4">
        <v>50000</v>
      </c>
      <c r="H9" s="4">
        <v>700</v>
      </c>
      <c r="I9" s="4">
        <v>1100</v>
      </c>
      <c r="J9" s="4">
        <v>9000</v>
      </c>
      <c r="K9" s="4">
        <v>1000</v>
      </c>
      <c r="L9" s="4">
        <v>200</v>
      </c>
      <c r="M9" s="4">
        <v>100</v>
      </c>
      <c r="N9" s="4">
        <v>60000</v>
      </c>
    </row>
    <row r="10" spans="2:14" ht="21" x14ac:dyDescent="0.25">
      <c r="B10" s="3">
        <v>17</v>
      </c>
      <c r="C10" s="4">
        <v>360</v>
      </c>
      <c r="D10" s="4">
        <v>9</v>
      </c>
      <c r="E10" s="4">
        <v>24</v>
      </c>
      <c r="F10" s="4">
        <v>12</v>
      </c>
      <c r="G10" s="4">
        <v>1500</v>
      </c>
      <c r="H10" s="4">
        <v>21</v>
      </c>
      <c r="I10" s="4">
        <v>33</v>
      </c>
      <c r="J10" s="4">
        <v>270</v>
      </c>
      <c r="K10" s="4">
        <v>30</v>
      </c>
      <c r="L10" s="4">
        <v>6</v>
      </c>
      <c r="M10" s="4">
        <v>3</v>
      </c>
      <c r="N10" s="4">
        <v>1800</v>
      </c>
    </row>
    <row r="11" spans="2:14" ht="21" x14ac:dyDescent="0.25">
      <c r="B11" s="3">
        <v>18</v>
      </c>
      <c r="C11" s="4">
        <v>7200</v>
      </c>
      <c r="D11" s="4">
        <v>180</v>
      </c>
      <c r="E11" s="4">
        <v>480</v>
      </c>
      <c r="F11" s="4">
        <v>240</v>
      </c>
      <c r="G11" s="4">
        <v>30000</v>
      </c>
      <c r="H11" s="4">
        <v>420</v>
      </c>
      <c r="I11" s="4">
        <v>660</v>
      </c>
      <c r="J11" s="4">
        <v>5400</v>
      </c>
      <c r="K11" s="4">
        <v>600</v>
      </c>
      <c r="L11" s="4">
        <v>120</v>
      </c>
      <c r="M11" s="4">
        <v>60</v>
      </c>
      <c r="N11" s="4">
        <v>36000</v>
      </c>
    </row>
    <row r="12" spans="2:14" ht="21" x14ac:dyDescent="0.25">
      <c r="B12" s="3">
        <v>19</v>
      </c>
      <c r="C12" s="4">
        <v>1080</v>
      </c>
      <c r="D12" s="4">
        <v>27</v>
      </c>
      <c r="E12" s="4">
        <v>72</v>
      </c>
      <c r="F12" s="4">
        <v>36</v>
      </c>
      <c r="G12" s="4">
        <v>4500</v>
      </c>
      <c r="H12" s="4">
        <v>63</v>
      </c>
      <c r="I12" s="4">
        <v>99</v>
      </c>
      <c r="J12" s="4">
        <v>810</v>
      </c>
      <c r="K12" s="4">
        <v>90</v>
      </c>
      <c r="L12" s="4">
        <v>18</v>
      </c>
      <c r="M12" s="4">
        <v>9</v>
      </c>
      <c r="N12" s="4">
        <v>5400</v>
      </c>
    </row>
    <row r="13" spans="2:14" ht="21" x14ac:dyDescent="0.25">
      <c r="B13" s="3">
        <v>20</v>
      </c>
      <c r="C13" s="4">
        <v>8400</v>
      </c>
      <c r="D13" s="4">
        <v>210</v>
      </c>
      <c r="E13" s="4">
        <v>560</v>
      </c>
      <c r="F13" s="4">
        <v>280</v>
      </c>
      <c r="G13" s="4">
        <v>35000</v>
      </c>
      <c r="H13" s="4">
        <v>490</v>
      </c>
      <c r="I13" s="4">
        <v>770</v>
      </c>
      <c r="J13" s="4">
        <v>6300</v>
      </c>
      <c r="K13" s="4">
        <v>700</v>
      </c>
      <c r="L13" s="4">
        <v>140</v>
      </c>
      <c r="M13" s="4">
        <v>70</v>
      </c>
      <c r="N13" s="4">
        <v>42000</v>
      </c>
    </row>
    <row r="14" spans="2:14" ht="21" x14ac:dyDescent="0.25">
      <c r="B14" s="3">
        <v>21</v>
      </c>
      <c r="C14" s="4">
        <v>1200</v>
      </c>
      <c r="D14" s="4">
        <v>30</v>
      </c>
      <c r="E14" s="4">
        <v>80</v>
      </c>
      <c r="F14" s="4">
        <v>40</v>
      </c>
      <c r="G14" s="4">
        <v>5000</v>
      </c>
      <c r="H14" s="4">
        <v>70</v>
      </c>
      <c r="I14" s="4">
        <v>110</v>
      </c>
      <c r="J14" s="4">
        <v>900</v>
      </c>
      <c r="K14" s="4">
        <v>100</v>
      </c>
      <c r="L14" s="4">
        <v>20</v>
      </c>
      <c r="M14" s="4">
        <v>10</v>
      </c>
      <c r="N14" s="4">
        <v>6000</v>
      </c>
    </row>
    <row r="15" spans="2:14" ht="21" x14ac:dyDescent="0.25">
      <c r="B15" s="3">
        <v>22</v>
      </c>
      <c r="C15" s="4">
        <v>1440</v>
      </c>
      <c r="D15" s="4">
        <v>36</v>
      </c>
      <c r="E15" s="4">
        <v>96</v>
      </c>
      <c r="F15" s="4">
        <v>48</v>
      </c>
      <c r="G15" s="4">
        <v>6000</v>
      </c>
      <c r="H15" s="4">
        <v>84</v>
      </c>
      <c r="I15" s="4">
        <v>132</v>
      </c>
      <c r="J15" s="4">
        <v>1080</v>
      </c>
      <c r="K15" s="4">
        <v>120</v>
      </c>
      <c r="L15" s="4">
        <v>24</v>
      </c>
      <c r="M15" s="4">
        <v>12</v>
      </c>
      <c r="N15" s="4">
        <v>7200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workbookViewId="0">
      <selection activeCell="I10" sqref="I10"/>
    </sheetView>
  </sheetViews>
  <sheetFormatPr defaultRowHeight="15" x14ac:dyDescent="0.25"/>
  <cols>
    <col min="1" max="1" width="5.42578125" customWidth="1"/>
    <col min="2" max="14" width="6.28515625" customWidth="1"/>
  </cols>
  <sheetData>
    <row r="1" spans="1:14" ht="27" customHeight="1" x14ac:dyDescent="0.4">
      <c r="A1" s="1" t="s">
        <v>87</v>
      </c>
    </row>
    <row r="2" spans="1:14" ht="19.149999999999999" customHeight="1" x14ac:dyDescent="0.3">
      <c r="B2" s="2"/>
    </row>
    <row r="3" spans="1:14" s="2" customFormat="1" ht="37.15" customHeight="1" x14ac:dyDescent="0.3">
      <c r="B3" s="3" t="s">
        <v>79</v>
      </c>
      <c r="C3" s="3">
        <v>0.1</v>
      </c>
      <c r="D3" s="3">
        <v>0.2</v>
      </c>
      <c r="E3" s="3">
        <v>0.3</v>
      </c>
      <c r="F3" s="3">
        <v>0.4</v>
      </c>
      <c r="G3" s="3">
        <v>0.5</v>
      </c>
      <c r="H3" s="3">
        <v>0.6</v>
      </c>
      <c r="I3" s="3">
        <v>0.7</v>
      </c>
      <c r="J3" s="3">
        <v>0.8</v>
      </c>
      <c r="K3" s="3">
        <v>0.9</v>
      </c>
      <c r="L3" s="3">
        <v>1</v>
      </c>
      <c r="M3" s="3">
        <v>1.1000000000000001</v>
      </c>
      <c r="N3" s="3">
        <v>1.2</v>
      </c>
    </row>
    <row r="4" spans="1:14" ht="37.15" customHeight="1" x14ac:dyDescent="0.3">
      <c r="B4" s="3">
        <v>1</v>
      </c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</row>
    <row r="5" spans="1:14" ht="37.15" customHeight="1" x14ac:dyDescent="0.3">
      <c r="B5" s="3">
        <v>2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14" ht="37.15" customHeight="1" x14ac:dyDescent="0.3">
      <c r="B6" s="3">
        <v>3</v>
      </c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</row>
    <row r="7" spans="1:14" ht="37.15" customHeight="1" x14ac:dyDescent="0.3">
      <c r="B7" s="3">
        <v>4</v>
      </c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</row>
    <row r="8" spans="1:14" ht="37.15" customHeight="1" x14ac:dyDescent="0.25">
      <c r="B8" s="3">
        <v>5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</row>
    <row r="9" spans="1:14" ht="37.15" customHeight="1" x14ac:dyDescent="0.25">
      <c r="B9" s="3">
        <v>6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</row>
    <row r="10" spans="1:14" ht="37.15" customHeight="1" x14ac:dyDescent="0.25">
      <c r="B10" s="3">
        <v>7</v>
      </c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</row>
    <row r="11" spans="1:14" ht="37.15" customHeight="1" x14ac:dyDescent="0.25">
      <c r="B11" s="3">
        <v>8</v>
      </c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</row>
    <row r="12" spans="1:14" ht="37.15" customHeight="1" x14ac:dyDescent="0.25">
      <c r="B12" s="3">
        <v>9</v>
      </c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</row>
    <row r="13" spans="1:14" ht="37.15" customHeight="1" x14ac:dyDescent="0.25">
      <c r="B13" s="3">
        <v>10</v>
      </c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</row>
    <row r="14" spans="1:14" ht="37.15" customHeight="1" x14ac:dyDescent="0.25">
      <c r="B14" s="3">
        <v>11</v>
      </c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</row>
    <row r="15" spans="1:14" ht="37.15" customHeight="1" x14ac:dyDescent="0.25">
      <c r="B15" s="3">
        <v>12</v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</row>
  </sheetData>
  <pageMargins left="0.25" right="0.25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workbookViewId="0">
      <selection activeCell="L14" sqref="L14"/>
    </sheetView>
  </sheetViews>
  <sheetFormatPr defaultRowHeight="15" x14ac:dyDescent="0.25"/>
  <cols>
    <col min="1" max="1" width="5.42578125" customWidth="1"/>
    <col min="2" max="14" width="6.28515625" customWidth="1"/>
  </cols>
  <sheetData>
    <row r="1" spans="1:14" ht="27" customHeight="1" x14ac:dyDescent="0.4">
      <c r="A1" s="1" t="s">
        <v>87</v>
      </c>
    </row>
    <row r="2" spans="1:14" ht="19.149999999999999" customHeight="1" x14ac:dyDescent="0.3">
      <c r="B2" s="2"/>
    </row>
    <row r="3" spans="1:14" s="2" customFormat="1" ht="37.15" customHeight="1" x14ac:dyDescent="0.3">
      <c r="B3" s="3" t="s">
        <v>79</v>
      </c>
      <c r="C3" s="3">
        <v>0.1</v>
      </c>
      <c r="D3" s="3">
        <v>0.2</v>
      </c>
      <c r="E3" s="3">
        <v>0.3</v>
      </c>
      <c r="F3" s="3">
        <v>0.4</v>
      </c>
      <c r="G3" s="3">
        <v>0.5</v>
      </c>
      <c r="H3" s="3">
        <v>0.6</v>
      </c>
      <c r="I3" s="3">
        <v>0.7</v>
      </c>
      <c r="J3" s="3">
        <v>0.8</v>
      </c>
      <c r="K3" s="3">
        <v>0.9</v>
      </c>
      <c r="L3" s="3">
        <v>1</v>
      </c>
      <c r="M3" s="3">
        <v>1.1000000000000001</v>
      </c>
      <c r="N3" s="3">
        <v>1.2</v>
      </c>
    </row>
    <row r="4" spans="1:14" ht="37.15" customHeight="1" x14ac:dyDescent="0.3">
      <c r="B4" s="3">
        <v>1</v>
      </c>
      <c r="C4" s="13">
        <f>1*0.1</f>
        <v>0.1</v>
      </c>
      <c r="D4" s="13">
        <f>1*0.2</f>
        <v>0.2</v>
      </c>
      <c r="E4" s="13">
        <f>1*0.3</f>
        <v>0.3</v>
      </c>
      <c r="F4" s="13">
        <f>1*0.4</f>
        <v>0.4</v>
      </c>
      <c r="G4" s="13">
        <f>0.5*1</f>
        <v>0.5</v>
      </c>
      <c r="H4" s="13">
        <f>1*0.6</f>
        <v>0.6</v>
      </c>
      <c r="I4" s="13">
        <f>1*0.7</f>
        <v>0.7</v>
      </c>
      <c r="J4" s="13">
        <f>1*0.8</f>
        <v>0.8</v>
      </c>
      <c r="K4" s="13">
        <f>1*0.9</f>
        <v>0.9</v>
      </c>
      <c r="L4" s="13">
        <f>1*1</f>
        <v>1</v>
      </c>
      <c r="M4" s="13">
        <f>1*1.1</f>
        <v>1.1000000000000001</v>
      </c>
      <c r="N4" s="13">
        <f>1*1.2</f>
        <v>1.2</v>
      </c>
    </row>
    <row r="5" spans="1:14" ht="37.15" customHeight="1" x14ac:dyDescent="0.3">
      <c r="B5" s="3">
        <v>2</v>
      </c>
      <c r="C5" s="13">
        <f>0.1*2</f>
        <v>0.2</v>
      </c>
      <c r="D5" s="13">
        <f>2*0.2</f>
        <v>0.4</v>
      </c>
      <c r="E5" s="13">
        <f>2*0.3</f>
        <v>0.6</v>
      </c>
      <c r="F5" s="13">
        <f>2*0.4</f>
        <v>0.8</v>
      </c>
      <c r="G5" s="13">
        <f>0.5*2</f>
        <v>1</v>
      </c>
      <c r="H5" s="13">
        <f>2*0.6</f>
        <v>1.2</v>
      </c>
      <c r="I5" s="13">
        <f>2*0.7</f>
        <v>1.4</v>
      </c>
      <c r="J5" s="13">
        <f>2*0.8</f>
        <v>1.6</v>
      </c>
      <c r="K5" s="13">
        <f>2*0.9</f>
        <v>1.8</v>
      </c>
      <c r="L5" s="13">
        <f>2*1</f>
        <v>2</v>
      </c>
      <c r="M5" s="13">
        <f>2*1.1</f>
        <v>2.2000000000000002</v>
      </c>
      <c r="N5" s="13">
        <f>2*1.2</f>
        <v>2.4</v>
      </c>
    </row>
    <row r="6" spans="1:14" ht="37.15" customHeight="1" x14ac:dyDescent="0.3">
      <c r="B6" s="3">
        <v>3</v>
      </c>
      <c r="C6" s="13">
        <f>3*0.1</f>
        <v>0.30000000000000004</v>
      </c>
      <c r="D6" s="13">
        <f>3*0.2</f>
        <v>0.60000000000000009</v>
      </c>
      <c r="E6" s="13">
        <f>3*0.3</f>
        <v>0.89999999999999991</v>
      </c>
      <c r="F6" s="13">
        <f>3*0.4</f>
        <v>1.2000000000000002</v>
      </c>
      <c r="G6" s="13">
        <f>3*0.5</f>
        <v>1.5</v>
      </c>
      <c r="H6" s="13">
        <f>3*0.6</f>
        <v>1.7999999999999998</v>
      </c>
      <c r="I6" s="13">
        <f>3*0.7</f>
        <v>2.0999999999999996</v>
      </c>
      <c r="J6" s="13">
        <f>3*0.8</f>
        <v>2.4000000000000004</v>
      </c>
      <c r="K6" s="13">
        <f>3*0.9</f>
        <v>2.7</v>
      </c>
      <c r="L6" s="13">
        <f>3*1</f>
        <v>3</v>
      </c>
      <c r="M6" s="13">
        <f>3*1.1</f>
        <v>3.3000000000000003</v>
      </c>
      <c r="N6" s="13">
        <f>3*1.2</f>
        <v>3.5999999999999996</v>
      </c>
    </row>
    <row r="7" spans="1:14" ht="37.15" customHeight="1" x14ac:dyDescent="0.3">
      <c r="B7" s="3">
        <v>4</v>
      </c>
      <c r="C7" s="13">
        <v>0.4</v>
      </c>
      <c r="D7" s="13">
        <f>4*0.2</f>
        <v>0.8</v>
      </c>
      <c r="E7" s="13">
        <f>4*0.3</f>
        <v>1.2</v>
      </c>
      <c r="F7" s="13">
        <f>4*0.4</f>
        <v>1.6</v>
      </c>
      <c r="G7" s="13">
        <f>4*0.5</f>
        <v>2</v>
      </c>
      <c r="H7" s="13">
        <f>4*0.6</f>
        <v>2.4</v>
      </c>
      <c r="I7" s="13">
        <f>4*0.7</f>
        <v>2.8</v>
      </c>
      <c r="J7" s="13">
        <f>4*0.8</f>
        <v>3.2</v>
      </c>
      <c r="K7" s="13">
        <f>4*0.9</f>
        <v>3.6</v>
      </c>
      <c r="L7" s="13">
        <f>4*1</f>
        <v>4</v>
      </c>
      <c r="M7" s="13">
        <f>4*1.1</f>
        <v>4.4000000000000004</v>
      </c>
      <c r="N7" s="13">
        <f>4*1.2</f>
        <v>4.8</v>
      </c>
    </row>
    <row r="8" spans="1:14" ht="37.15" customHeight="1" x14ac:dyDescent="0.25">
      <c r="B8" s="3">
        <v>5</v>
      </c>
      <c r="C8" s="13">
        <v>0.5</v>
      </c>
      <c r="D8" s="13">
        <f>5*0.2</f>
        <v>1</v>
      </c>
      <c r="E8" s="13">
        <f>5*0.3</f>
        <v>1.5</v>
      </c>
      <c r="F8" s="13">
        <f>5*0.4</f>
        <v>2</v>
      </c>
      <c r="G8" s="13">
        <f>5*0.5</f>
        <v>2.5</v>
      </c>
      <c r="H8" s="13">
        <f>5*0.6</f>
        <v>3</v>
      </c>
      <c r="I8" s="13">
        <f>5*0.7</f>
        <v>3.5</v>
      </c>
      <c r="J8" s="13">
        <f>5*0.8</f>
        <v>4</v>
      </c>
      <c r="K8" s="13">
        <f>5*0.9</f>
        <v>4.5</v>
      </c>
      <c r="L8" s="13">
        <f>5*1</f>
        <v>5</v>
      </c>
      <c r="M8" s="13">
        <f>5*1.1</f>
        <v>5.5</v>
      </c>
      <c r="N8" s="13">
        <f>5*1.2</f>
        <v>6</v>
      </c>
    </row>
    <row r="9" spans="1:14" ht="37.15" customHeight="1" x14ac:dyDescent="0.25">
      <c r="B9" s="3">
        <v>6</v>
      </c>
      <c r="C9" s="13">
        <v>0.6</v>
      </c>
      <c r="D9" s="13">
        <f>6*0.2</f>
        <v>1.2000000000000002</v>
      </c>
      <c r="E9" s="13">
        <f>6*0.3</f>
        <v>1.7999999999999998</v>
      </c>
      <c r="F9" s="13">
        <f>6*0.4</f>
        <v>2.4000000000000004</v>
      </c>
      <c r="G9" s="13">
        <f>6*0.5</f>
        <v>3</v>
      </c>
      <c r="H9" s="13">
        <f>6*0.6</f>
        <v>3.5999999999999996</v>
      </c>
      <c r="I9" s="13">
        <f>6*0.7</f>
        <v>4.1999999999999993</v>
      </c>
      <c r="J9" s="13">
        <f>6*0.8</f>
        <v>4.8000000000000007</v>
      </c>
      <c r="K9" s="13">
        <f>6*0.9</f>
        <v>5.4</v>
      </c>
      <c r="L9" s="13">
        <f>6*1</f>
        <v>6</v>
      </c>
      <c r="M9" s="13">
        <f>6*1.1</f>
        <v>6.6000000000000005</v>
      </c>
      <c r="N9" s="13">
        <f>6*1.2</f>
        <v>7.1999999999999993</v>
      </c>
    </row>
    <row r="10" spans="1:14" ht="37.15" customHeight="1" x14ac:dyDescent="0.25">
      <c r="B10" s="3">
        <v>7</v>
      </c>
      <c r="C10" s="13">
        <v>0.7</v>
      </c>
      <c r="D10" s="13">
        <f>7*0.2</f>
        <v>1.4000000000000001</v>
      </c>
      <c r="E10" s="13">
        <f>7*0.3</f>
        <v>2.1</v>
      </c>
      <c r="F10" s="13">
        <f>7*0.4</f>
        <v>2.8000000000000003</v>
      </c>
      <c r="G10" s="13">
        <f>7*0.5</f>
        <v>3.5</v>
      </c>
      <c r="H10" s="13">
        <f>7*0.6</f>
        <v>4.2</v>
      </c>
      <c r="I10" s="13">
        <f>7*0.7</f>
        <v>4.8999999999999995</v>
      </c>
      <c r="J10" s="13">
        <f>7*0.8</f>
        <v>5.6000000000000005</v>
      </c>
      <c r="K10" s="13">
        <f>7*0.9</f>
        <v>6.3</v>
      </c>
      <c r="L10" s="13">
        <f>7*1</f>
        <v>7</v>
      </c>
      <c r="M10" s="13">
        <f>7*1.1</f>
        <v>7.7000000000000011</v>
      </c>
      <c r="N10" s="13">
        <f>7*1.2</f>
        <v>8.4</v>
      </c>
    </row>
    <row r="11" spans="1:14" ht="37.15" customHeight="1" x14ac:dyDescent="0.25">
      <c r="B11" s="3">
        <v>8</v>
      </c>
      <c r="C11" s="13">
        <v>0.8</v>
      </c>
      <c r="D11" s="13">
        <f>8*0.2</f>
        <v>1.6</v>
      </c>
      <c r="E11" s="13">
        <f>8*0.3</f>
        <v>2.4</v>
      </c>
      <c r="F11" s="13">
        <f>8*0.4</f>
        <v>3.2</v>
      </c>
      <c r="G11" s="13">
        <f>8*0.5</f>
        <v>4</v>
      </c>
      <c r="H11" s="13">
        <f>8*0.6</f>
        <v>4.8</v>
      </c>
      <c r="I11" s="13">
        <f>8*0.7</f>
        <v>5.6</v>
      </c>
      <c r="J11" s="13">
        <f>8*0.8</f>
        <v>6.4</v>
      </c>
      <c r="K11" s="13">
        <f>8*0.9</f>
        <v>7.2</v>
      </c>
      <c r="L11" s="13">
        <f>8*1</f>
        <v>8</v>
      </c>
      <c r="M11" s="13">
        <f>8*1.1</f>
        <v>8.8000000000000007</v>
      </c>
      <c r="N11" s="13">
        <f>8*1.2</f>
        <v>9.6</v>
      </c>
    </row>
    <row r="12" spans="1:14" ht="37.15" customHeight="1" x14ac:dyDescent="0.25">
      <c r="B12" s="3">
        <v>9</v>
      </c>
      <c r="C12" s="13">
        <v>0.9</v>
      </c>
      <c r="D12" s="13">
        <f>9*0.2</f>
        <v>1.8</v>
      </c>
      <c r="E12" s="13">
        <f>9*0.3</f>
        <v>2.6999999999999997</v>
      </c>
      <c r="F12" s="13">
        <f>9*0.4</f>
        <v>3.6</v>
      </c>
      <c r="G12" s="13">
        <f>9*0.5</f>
        <v>4.5</v>
      </c>
      <c r="H12" s="13">
        <f>9*0.6</f>
        <v>5.3999999999999995</v>
      </c>
      <c r="I12" s="13">
        <f>9*0.7</f>
        <v>6.3</v>
      </c>
      <c r="J12" s="13">
        <f>9*0.8</f>
        <v>7.2</v>
      </c>
      <c r="K12" s="13">
        <f>9*0.9</f>
        <v>8.1</v>
      </c>
      <c r="L12" s="13">
        <f>9*1</f>
        <v>9</v>
      </c>
      <c r="M12" s="13">
        <f>9*1.1</f>
        <v>9.9</v>
      </c>
      <c r="N12" s="13">
        <f>9*1.2</f>
        <v>10.799999999999999</v>
      </c>
    </row>
    <row r="13" spans="1:14" ht="37.15" customHeight="1" x14ac:dyDescent="0.25">
      <c r="B13" s="3">
        <v>10</v>
      </c>
      <c r="C13" s="13">
        <f>10*0.1</f>
        <v>1</v>
      </c>
      <c r="D13" s="13">
        <f>10*0.2</f>
        <v>2</v>
      </c>
      <c r="E13" s="13">
        <f>10*0.3</f>
        <v>3</v>
      </c>
      <c r="F13" s="13">
        <f>10*0.4</f>
        <v>4</v>
      </c>
      <c r="G13" s="13">
        <f>10*0.5</f>
        <v>5</v>
      </c>
      <c r="H13" s="13">
        <f>10*0.6</f>
        <v>6</v>
      </c>
      <c r="I13" s="13">
        <f>10*0.7</f>
        <v>7</v>
      </c>
      <c r="J13" s="13">
        <f>10*0.8</f>
        <v>8</v>
      </c>
      <c r="K13" s="13">
        <f>10*0.9</f>
        <v>9</v>
      </c>
      <c r="L13" s="13">
        <f>10*1</f>
        <v>10</v>
      </c>
      <c r="M13" s="13">
        <f>10*1.1</f>
        <v>11</v>
      </c>
      <c r="N13" s="13">
        <f>10*1.2</f>
        <v>12</v>
      </c>
    </row>
    <row r="14" spans="1:14" ht="37.15" customHeight="1" x14ac:dyDescent="0.25">
      <c r="B14" s="3">
        <v>11</v>
      </c>
      <c r="C14" s="13">
        <f>11*0.1</f>
        <v>1.1000000000000001</v>
      </c>
      <c r="D14" s="13">
        <f>11*0.2</f>
        <v>2.2000000000000002</v>
      </c>
      <c r="E14" s="13">
        <f>11*0.3</f>
        <v>3.3</v>
      </c>
      <c r="F14" s="13">
        <f>11*0.4</f>
        <v>4.4000000000000004</v>
      </c>
      <c r="G14" s="13">
        <f>11*0.5</f>
        <v>5.5</v>
      </c>
      <c r="H14" s="13">
        <f>11*0.6</f>
        <v>6.6</v>
      </c>
      <c r="I14" s="13">
        <f>11*0.7</f>
        <v>7.6999999999999993</v>
      </c>
      <c r="J14" s="13">
        <f>11*0.8</f>
        <v>8.8000000000000007</v>
      </c>
      <c r="K14" s="13">
        <f>11*0.9</f>
        <v>9.9</v>
      </c>
      <c r="L14" s="13">
        <f>11*1</f>
        <v>11</v>
      </c>
      <c r="M14" s="13">
        <f>11*1.1</f>
        <v>12.100000000000001</v>
      </c>
      <c r="N14" s="13">
        <f>11*1.2</f>
        <v>13.2</v>
      </c>
    </row>
    <row r="15" spans="1:14" ht="37.15" customHeight="1" x14ac:dyDescent="0.25">
      <c r="B15" s="3">
        <v>12</v>
      </c>
      <c r="C15" s="13">
        <f>12*0.1</f>
        <v>1.2000000000000002</v>
      </c>
      <c r="D15" s="13">
        <f>12*0.2</f>
        <v>2.4000000000000004</v>
      </c>
      <c r="E15" s="13">
        <f>12*0.3</f>
        <v>3.5999999999999996</v>
      </c>
      <c r="F15" s="13">
        <f>12*0.4</f>
        <v>4.8000000000000007</v>
      </c>
      <c r="G15" s="13">
        <f>12*0.5</f>
        <v>6</v>
      </c>
      <c r="H15" s="13">
        <f>12*0.6</f>
        <v>7.1999999999999993</v>
      </c>
      <c r="I15" s="13">
        <f>12*0.7</f>
        <v>8.3999999999999986</v>
      </c>
      <c r="J15" s="13">
        <f>12*0.8</f>
        <v>9.6000000000000014</v>
      </c>
      <c r="K15" s="13">
        <f>12*0.9</f>
        <v>10.8</v>
      </c>
      <c r="L15" s="13">
        <f>12*1</f>
        <v>12</v>
      </c>
      <c r="M15" s="13">
        <f>12*1.1</f>
        <v>13.200000000000001</v>
      </c>
      <c r="N15" s="13">
        <f>12*1.2</f>
        <v>14.399999999999999</v>
      </c>
    </row>
  </sheetData>
  <pageMargins left="0.25" right="0.25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zoomScale="60" zoomScaleNormal="60" workbookViewId="0">
      <selection activeCell="B3" sqref="B3:N15"/>
    </sheetView>
  </sheetViews>
  <sheetFormatPr defaultRowHeight="15" x14ac:dyDescent="0.25"/>
  <cols>
    <col min="1" max="1" width="5.42578125" customWidth="1"/>
    <col min="2" max="2" width="7.42578125" bestFit="1" customWidth="1"/>
    <col min="3" max="14" width="6.28515625" customWidth="1"/>
  </cols>
  <sheetData>
    <row r="1" spans="1:14" ht="27" customHeight="1" x14ac:dyDescent="0.4">
      <c r="A1" s="1" t="s">
        <v>85</v>
      </c>
    </row>
    <row r="2" spans="1:14" ht="19.149999999999999" customHeight="1" x14ac:dyDescent="0.3">
      <c r="B2" s="2"/>
    </row>
    <row r="3" spans="1:14" s="2" customFormat="1" ht="37.15" customHeight="1" x14ac:dyDescent="0.3">
      <c r="B3" s="3" t="s">
        <v>79</v>
      </c>
      <c r="C3" s="3">
        <v>12</v>
      </c>
      <c r="D3" s="3">
        <v>3</v>
      </c>
      <c r="E3" s="3">
        <v>0.8</v>
      </c>
      <c r="F3" s="3">
        <v>4</v>
      </c>
      <c r="G3" s="3">
        <v>5</v>
      </c>
      <c r="H3" s="3">
        <v>0.7</v>
      </c>
      <c r="I3" s="3">
        <v>11</v>
      </c>
      <c r="J3" s="3">
        <v>9</v>
      </c>
      <c r="K3" s="3">
        <v>10</v>
      </c>
      <c r="L3" s="3">
        <v>0.2</v>
      </c>
      <c r="M3" s="3">
        <v>1</v>
      </c>
      <c r="N3" s="3">
        <v>6</v>
      </c>
    </row>
    <row r="4" spans="1:14" ht="37.15" customHeight="1" x14ac:dyDescent="0.3">
      <c r="B4" s="3">
        <v>0.4</v>
      </c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ht="37.15" customHeight="1" x14ac:dyDescent="0.3">
      <c r="B5" s="3">
        <v>2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ht="37.15" customHeight="1" x14ac:dyDescent="0.3">
      <c r="B6" s="3">
        <v>11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37.15" customHeight="1" x14ac:dyDescent="0.3">
      <c r="B7" s="3">
        <v>8</v>
      </c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</row>
    <row r="8" spans="1:14" ht="37.15" customHeight="1" x14ac:dyDescent="0.3">
      <c r="B8" s="3">
        <v>0.5</v>
      </c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</row>
    <row r="9" spans="1:14" ht="37.15" customHeight="1" x14ac:dyDescent="0.25">
      <c r="B9" s="3">
        <v>10</v>
      </c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</row>
    <row r="10" spans="1:14" ht="37.15" customHeight="1" x14ac:dyDescent="0.25">
      <c r="B10" s="3">
        <v>0.3</v>
      </c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1:14" ht="37.15" customHeight="1" x14ac:dyDescent="0.25">
      <c r="B11" s="3">
        <v>6</v>
      </c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14" ht="37.15" customHeight="1" x14ac:dyDescent="0.25">
      <c r="B12" s="3">
        <v>5</v>
      </c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</row>
    <row r="13" spans="1:14" ht="37.15" customHeight="1" x14ac:dyDescent="0.25">
      <c r="B13" s="3">
        <v>7</v>
      </c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</row>
    <row r="14" spans="1:14" ht="37.15" customHeight="1" x14ac:dyDescent="0.25">
      <c r="B14" s="3">
        <v>10</v>
      </c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</row>
    <row r="15" spans="1:14" ht="37.15" customHeight="1" x14ac:dyDescent="0.25">
      <c r="B15" s="3">
        <v>0.12</v>
      </c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</row>
  </sheetData>
  <pageMargins left="0.25" right="0.25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zoomScale="60" zoomScaleNormal="60" workbookViewId="0">
      <selection activeCell="C4" sqref="C4:N15"/>
    </sheetView>
  </sheetViews>
  <sheetFormatPr defaultRowHeight="15" x14ac:dyDescent="0.25"/>
  <cols>
    <col min="1" max="1" width="5.42578125" customWidth="1"/>
    <col min="2" max="2" width="7.42578125" bestFit="1" customWidth="1"/>
    <col min="3" max="14" width="6.28515625" customWidth="1"/>
  </cols>
  <sheetData>
    <row r="1" spans="1:14" ht="27" customHeight="1" x14ac:dyDescent="0.4">
      <c r="A1" s="1" t="s">
        <v>85</v>
      </c>
    </row>
    <row r="2" spans="1:14" ht="19.149999999999999" customHeight="1" x14ac:dyDescent="0.3">
      <c r="B2" s="2"/>
    </row>
    <row r="3" spans="1:14" s="2" customFormat="1" ht="37.15" customHeight="1" x14ac:dyDescent="0.3">
      <c r="B3" s="3" t="s">
        <v>79</v>
      </c>
      <c r="C3" s="3">
        <v>12</v>
      </c>
      <c r="D3" s="3">
        <v>3</v>
      </c>
      <c r="E3" s="3">
        <v>0.8</v>
      </c>
      <c r="F3" s="3">
        <v>4</v>
      </c>
      <c r="G3" s="3">
        <v>5</v>
      </c>
      <c r="H3" s="3">
        <v>0.7</v>
      </c>
      <c r="I3" s="3">
        <v>11</v>
      </c>
      <c r="J3" s="3">
        <v>9</v>
      </c>
      <c r="K3" s="3">
        <v>10</v>
      </c>
      <c r="L3" s="3">
        <v>0.2</v>
      </c>
      <c r="M3" s="3">
        <v>1</v>
      </c>
      <c r="N3" s="3">
        <v>6</v>
      </c>
    </row>
    <row r="4" spans="1:14" ht="37.15" customHeight="1" x14ac:dyDescent="0.25">
      <c r="B4" s="3">
        <v>0.4</v>
      </c>
      <c r="C4" s="4">
        <f>C3*B4</f>
        <v>4.8000000000000007</v>
      </c>
      <c r="D4" s="4">
        <f>D3*B4</f>
        <v>1.2000000000000002</v>
      </c>
      <c r="E4" s="4">
        <f>E3*B4</f>
        <v>0.32000000000000006</v>
      </c>
      <c r="F4" s="4">
        <f>F3*B4</f>
        <v>1.6</v>
      </c>
      <c r="G4" s="4">
        <f>G3*B4</f>
        <v>2</v>
      </c>
      <c r="H4" s="4">
        <f>H3*B4</f>
        <v>0.27999999999999997</v>
      </c>
      <c r="I4" s="4">
        <f>I3*B4</f>
        <v>4.4000000000000004</v>
      </c>
      <c r="J4" s="4">
        <f>J3*B4</f>
        <v>3.6</v>
      </c>
      <c r="K4" s="4">
        <f>K3*B4</f>
        <v>4</v>
      </c>
      <c r="L4" s="4">
        <f>L3*B4</f>
        <v>8.0000000000000016E-2</v>
      </c>
      <c r="M4" s="4">
        <f>M3*B4</f>
        <v>0.4</v>
      </c>
      <c r="N4" s="4">
        <f>N3*B4</f>
        <v>2.4000000000000004</v>
      </c>
    </row>
    <row r="5" spans="1:14" ht="37.15" customHeight="1" x14ac:dyDescent="0.25">
      <c r="B5" s="3">
        <v>2</v>
      </c>
      <c r="C5" s="4">
        <f>C3*B5</f>
        <v>24</v>
      </c>
      <c r="D5" s="4">
        <f>D3*B5</f>
        <v>6</v>
      </c>
      <c r="E5" s="4">
        <f>E3*B5</f>
        <v>1.6</v>
      </c>
      <c r="F5" s="4">
        <f>F3*B5</f>
        <v>8</v>
      </c>
      <c r="G5" s="4">
        <f>G3*B5</f>
        <v>10</v>
      </c>
      <c r="H5" s="4">
        <f>H3*B5</f>
        <v>1.4</v>
      </c>
      <c r="I5" s="4">
        <f>I3*B5</f>
        <v>22</v>
      </c>
      <c r="J5" s="4">
        <f>J3*B5</f>
        <v>18</v>
      </c>
      <c r="K5" s="4">
        <f>K3*B5</f>
        <v>20</v>
      </c>
      <c r="L5" s="4">
        <f>L3*B5</f>
        <v>0.4</v>
      </c>
      <c r="M5" s="4">
        <f>M3*B5</f>
        <v>2</v>
      </c>
      <c r="N5" s="4">
        <f>N3*B5</f>
        <v>12</v>
      </c>
    </row>
    <row r="6" spans="1:14" ht="37.15" customHeight="1" x14ac:dyDescent="0.25">
      <c r="B6" s="3">
        <v>11</v>
      </c>
      <c r="C6" s="4">
        <f>C3*B6</f>
        <v>132</v>
      </c>
      <c r="D6" s="4">
        <f>D3*B6</f>
        <v>33</v>
      </c>
      <c r="E6" s="4">
        <f>E3*B6</f>
        <v>8.8000000000000007</v>
      </c>
      <c r="F6" s="4">
        <f>F3*B6</f>
        <v>44</v>
      </c>
      <c r="G6" s="4">
        <f>G3*B6</f>
        <v>55</v>
      </c>
      <c r="H6" s="4">
        <f>H3*B6</f>
        <v>7.6999999999999993</v>
      </c>
      <c r="I6" s="4">
        <f>I3*B6</f>
        <v>121</v>
      </c>
      <c r="J6" s="4">
        <f>J3*B6</f>
        <v>99</v>
      </c>
      <c r="K6" s="4">
        <f>K3*B6</f>
        <v>110</v>
      </c>
      <c r="L6" s="4">
        <f>L3*B6</f>
        <v>2.2000000000000002</v>
      </c>
      <c r="M6" s="4">
        <f>M3*B6</f>
        <v>11</v>
      </c>
      <c r="N6" s="4">
        <f>N3*B6</f>
        <v>66</v>
      </c>
    </row>
    <row r="7" spans="1:14" ht="37.15" customHeight="1" x14ac:dyDescent="0.25">
      <c r="B7" s="3">
        <v>8</v>
      </c>
      <c r="C7" s="4">
        <f>C3*B7</f>
        <v>96</v>
      </c>
      <c r="D7" s="4">
        <f>D3*B7</f>
        <v>24</v>
      </c>
      <c r="E7" s="4">
        <f>E3*B7</f>
        <v>6.4</v>
      </c>
      <c r="F7" s="4">
        <f>F3*B7</f>
        <v>32</v>
      </c>
      <c r="G7" s="4">
        <f>G3*B7</f>
        <v>40</v>
      </c>
      <c r="H7" s="4">
        <f>H3*B7</f>
        <v>5.6</v>
      </c>
      <c r="I7" s="4">
        <f>I3*B7</f>
        <v>88</v>
      </c>
      <c r="J7" s="4">
        <f>J3*B7</f>
        <v>72</v>
      </c>
      <c r="K7" s="4">
        <f>K3*B7</f>
        <v>80</v>
      </c>
      <c r="L7" s="4">
        <f>L3*B7</f>
        <v>1.6</v>
      </c>
      <c r="M7" s="4">
        <f>M3*B7</f>
        <v>8</v>
      </c>
      <c r="N7" s="4">
        <f>N3*B7</f>
        <v>48</v>
      </c>
    </row>
    <row r="8" spans="1:14" ht="37.15" customHeight="1" x14ac:dyDescent="0.25">
      <c r="B8" s="3">
        <v>0.5</v>
      </c>
      <c r="C8" s="4">
        <f>C3*B8</f>
        <v>6</v>
      </c>
      <c r="D8" s="4">
        <f>D3*B8</f>
        <v>1.5</v>
      </c>
      <c r="E8" s="4">
        <f>E3*B8</f>
        <v>0.4</v>
      </c>
      <c r="F8" s="4">
        <f>F3*B8</f>
        <v>2</v>
      </c>
      <c r="G8" s="4">
        <f>G3*B8</f>
        <v>2.5</v>
      </c>
      <c r="H8" s="4">
        <f>H3*B8</f>
        <v>0.35</v>
      </c>
      <c r="I8" s="4">
        <f>I3*B8</f>
        <v>5.5</v>
      </c>
      <c r="J8" s="4">
        <f>J3*B8</f>
        <v>4.5</v>
      </c>
      <c r="K8" s="4">
        <f>K3*B8</f>
        <v>5</v>
      </c>
      <c r="L8" s="4">
        <f>L3*B8</f>
        <v>0.1</v>
      </c>
      <c r="M8" s="4">
        <f>M3*B8</f>
        <v>0.5</v>
      </c>
      <c r="N8" s="4">
        <f>N3*B8</f>
        <v>3</v>
      </c>
    </row>
    <row r="9" spans="1:14" ht="37.15" customHeight="1" x14ac:dyDescent="0.25">
      <c r="B9" s="3">
        <v>10</v>
      </c>
      <c r="C9" s="4">
        <f>C3*B9</f>
        <v>120</v>
      </c>
      <c r="D9" s="4">
        <f>D3*B9</f>
        <v>30</v>
      </c>
      <c r="E9" s="4">
        <f>E3*B9</f>
        <v>8</v>
      </c>
      <c r="F9" s="4">
        <f>F3*B9</f>
        <v>40</v>
      </c>
      <c r="G9" s="4">
        <f>G3*B9</f>
        <v>50</v>
      </c>
      <c r="H9" s="4">
        <f>H3*B9</f>
        <v>7</v>
      </c>
      <c r="I9" s="4">
        <f>I3*B9</f>
        <v>110</v>
      </c>
      <c r="J9" s="4">
        <f>J3*B9</f>
        <v>90</v>
      </c>
      <c r="K9" s="4">
        <f>K3*B9</f>
        <v>100</v>
      </c>
      <c r="L9" s="4">
        <f>L3*B9</f>
        <v>2</v>
      </c>
      <c r="M9" s="4">
        <f>M3*B9</f>
        <v>10</v>
      </c>
      <c r="N9" s="4">
        <f>N3*B9</f>
        <v>60</v>
      </c>
    </row>
    <row r="10" spans="1:14" ht="37.15" customHeight="1" x14ac:dyDescent="0.25">
      <c r="B10" s="3">
        <v>0.3</v>
      </c>
      <c r="C10" s="4">
        <f>C3*B10</f>
        <v>3.5999999999999996</v>
      </c>
      <c r="D10" s="4">
        <f>D3*B10</f>
        <v>0.89999999999999991</v>
      </c>
      <c r="E10" s="4">
        <f>E3*B10</f>
        <v>0.24</v>
      </c>
      <c r="F10" s="4">
        <f>F3*B10</f>
        <v>1.2</v>
      </c>
      <c r="G10" s="4">
        <f>G3*B10</f>
        <v>1.5</v>
      </c>
      <c r="H10" s="4">
        <f>H3*B10</f>
        <v>0.21</v>
      </c>
      <c r="I10" s="4">
        <f>I3*B10</f>
        <v>3.3</v>
      </c>
      <c r="J10" s="4">
        <f>J3*B10</f>
        <v>2.6999999999999997</v>
      </c>
      <c r="K10" s="4">
        <f>K3*B10</f>
        <v>3</v>
      </c>
      <c r="L10" s="4">
        <f>L3*B10</f>
        <v>0.06</v>
      </c>
      <c r="M10" s="4">
        <f>M3*B10</f>
        <v>0.3</v>
      </c>
      <c r="N10" s="4">
        <f>N3*B10</f>
        <v>1.7999999999999998</v>
      </c>
    </row>
    <row r="11" spans="1:14" ht="37.15" customHeight="1" x14ac:dyDescent="0.25">
      <c r="B11" s="3">
        <v>6</v>
      </c>
      <c r="C11" s="4">
        <f>C3*B11</f>
        <v>72</v>
      </c>
      <c r="D11" s="4">
        <f>D3*B11</f>
        <v>18</v>
      </c>
      <c r="E11" s="4">
        <f>E3*B11</f>
        <v>4.8000000000000007</v>
      </c>
      <c r="F11" s="4">
        <f>F3*B11</f>
        <v>24</v>
      </c>
      <c r="G11" s="4">
        <f>G3*B11</f>
        <v>30</v>
      </c>
      <c r="H11" s="4">
        <f>H3*B11</f>
        <v>4.1999999999999993</v>
      </c>
      <c r="I11" s="4">
        <f>I3*B11</f>
        <v>66</v>
      </c>
      <c r="J11" s="4">
        <f>J3*B11</f>
        <v>54</v>
      </c>
      <c r="K11" s="4">
        <f>K3*B11</f>
        <v>60</v>
      </c>
      <c r="L11" s="4">
        <f>L3*B11</f>
        <v>1.2000000000000002</v>
      </c>
      <c r="M11" s="4">
        <f>M3*B11</f>
        <v>6</v>
      </c>
      <c r="N11" s="4">
        <f>N3*B11</f>
        <v>36</v>
      </c>
    </row>
    <row r="12" spans="1:14" ht="37.15" customHeight="1" x14ac:dyDescent="0.25">
      <c r="B12" s="3">
        <v>5</v>
      </c>
      <c r="C12" s="4">
        <f>C3*B12</f>
        <v>60</v>
      </c>
      <c r="D12" s="4">
        <f>D3*B12</f>
        <v>15</v>
      </c>
      <c r="E12" s="4">
        <f>E3*B12</f>
        <v>4</v>
      </c>
      <c r="F12" s="4">
        <f>F3*B12</f>
        <v>20</v>
      </c>
      <c r="G12" s="4">
        <f>G3*B12</f>
        <v>25</v>
      </c>
      <c r="H12" s="4">
        <f>H3*B12</f>
        <v>3.5</v>
      </c>
      <c r="I12" s="4">
        <f>I3*B12</f>
        <v>55</v>
      </c>
      <c r="J12" s="4">
        <f>J3*B12</f>
        <v>45</v>
      </c>
      <c r="K12" s="4">
        <f>K3*B12</f>
        <v>50</v>
      </c>
      <c r="L12" s="4">
        <f>L3*B12</f>
        <v>1</v>
      </c>
      <c r="M12" s="4">
        <f>M3*B12</f>
        <v>5</v>
      </c>
      <c r="N12" s="4">
        <f>N3*B12</f>
        <v>30</v>
      </c>
    </row>
    <row r="13" spans="1:14" ht="37.15" customHeight="1" x14ac:dyDescent="0.25">
      <c r="B13" s="3">
        <v>7</v>
      </c>
      <c r="C13" s="4">
        <f>C3*B13</f>
        <v>84</v>
      </c>
      <c r="D13" s="4">
        <f>D3*B13</f>
        <v>21</v>
      </c>
      <c r="E13" s="4">
        <f>E3*B13</f>
        <v>5.6000000000000005</v>
      </c>
      <c r="F13" s="4">
        <f>F3*B13</f>
        <v>28</v>
      </c>
      <c r="G13" s="4">
        <f>G3*B13</f>
        <v>35</v>
      </c>
      <c r="H13" s="4">
        <f>H3*B13</f>
        <v>4.8999999999999995</v>
      </c>
      <c r="I13" s="4">
        <f>I3*B13</f>
        <v>77</v>
      </c>
      <c r="J13" s="4">
        <f>J3*B13</f>
        <v>63</v>
      </c>
      <c r="K13" s="4">
        <f>K3*B13</f>
        <v>70</v>
      </c>
      <c r="L13" s="4">
        <f>L3*B13</f>
        <v>1.4000000000000001</v>
      </c>
      <c r="M13" s="4">
        <f>M3*B13</f>
        <v>7</v>
      </c>
      <c r="N13" s="4">
        <f>N3*B13</f>
        <v>42</v>
      </c>
    </row>
    <row r="14" spans="1:14" ht="37.15" customHeight="1" x14ac:dyDescent="0.25">
      <c r="B14" s="3">
        <v>10</v>
      </c>
      <c r="C14" s="4">
        <f>C3*B14</f>
        <v>120</v>
      </c>
      <c r="D14" s="4">
        <f>D3*B14</f>
        <v>30</v>
      </c>
      <c r="E14" s="4">
        <f>E3*B14</f>
        <v>8</v>
      </c>
      <c r="F14" s="4">
        <f>F3*B14</f>
        <v>40</v>
      </c>
      <c r="G14" s="4">
        <f>G3*B14</f>
        <v>50</v>
      </c>
      <c r="H14" s="4">
        <f>H3*B14</f>
        <v>7</v>
      </c>
      <c r="I14" s="4">
        <f>I3*B14</f>
        <v>110</v>
      </c>
      <c r="J14" s="4">
        <f>J3*B14</f>
        <v>90</v>
      </c>
      <c r="K14" s="4">
        <f>K3*B14</f>
        <v>100</v>
      </c>
      <c r="L14" s="4">
        <f>L3*B14</f>
        <v>2</v>
      </c>
      <c r="M14" s="4">
        <f>M3*B14</f>
        <v>10</v>
      </c>
      <c r="N14" s="4">
        <f>N3*B14</f>
        <v>60</v>
      </c>
    </row>
    <row r="15" spans="1:14" ht="37.15" customHeight="1" x14ac:dyDescent="0.25">
      <c r="B15" s="3">
        <v>0.12</v>
      </c>
      <c r="C15" s="4">
        <f>C3*B15</f>
        <v>1.44</v>
      </c>
      <c r="D15" s="4">
        <f>D3*B15</f>
        <v>0.36</v>
      </c>
      <c r="E15" s="4">
        <f>E3*B15</f>
        <v>9.6000000000000002E-2</v>
      </c>
      <c r="F15" s="4">
        <f>F3*B15</f>
        <v>0.48</v>
      </c>
      <c r="G15" s="4">
        <f>G3*B15</f>
        <v>0.6</v>
      </c>
      <c r="H15" s="4">
        <f>H3*B15</f>
        <v>8.3999999999999991E-2</v>
      </c>
      <c r="I15" s="4">
        <f>I3*B15</f>
        <v>1.3199999999999998</v>
      </c>
      <c r="J15" s="4">
        <f>J3*B15</f>
        <v>1.08</v>
      </c>
      <c r="K15" s="4">
        <f>K3*B15</f>
        <v>1.2</v>
      </c>
      <c r="L15" s="4">
        <f>L3*B15</f>
        <v>2.4E-2</v>
      </c>
      <c r="M15" s="4">
        <f>M3*B15</f>
        <v>0.12</v>
      </c>
      <c r="N15" s="4">
        <f>N3*B15</f>
        <v>0.72</v>
      </c>
    </row>
  </sheetData>
  <pageMargins left="0.25" right="0.25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zoomScale="80" zoomScaleNormal="80" workbookViewId="0">
      <selection activeCell="H10" sqref="H10"/>
    </sheetView>
  </sheetViews>
  <sheetFormatPr defaultRowHeight="15" x14ac:dyDescent="0.25"/>
  <cols>
    <col min="1" max="1" width="5.42578125" customWidth="1"/>
    <col min="2" max="14" width="6.28515625" customWidth="1"/>
  </cols>
  <sheetData>
    <row r="1" spans="1:14" ht="27" customHeight="1" x14ac:dyDescent="0.4">
      <c r="A1" s="1" t="s">
        <v>86</v>
      </c>
    </row>
    <row r="2" spans="1:14" ht="19.149999999999999" customHeight="1" x14ac:dyDescent="0.3">
      <c r="B2" s="2"/>
    </row>
    <row r="3" spans="1:14" s="2" customFormat="1" ht="37.15" customHeight="1" x14ac:dyDescent="0.3">
      <c r="B3" s="3" t="s">
        <v>79</v>
      </c>
      <c r="C3" s="3"/>
      <c r="D3" s="3"/>
      <c r="E3" s="3"/>
      <c r="F3" s="3"/>
      <c r="G3" s="3"/>
      <c r="H3" s="3"/>
      <c r="I3" s="3"/>
      <c r="J3" s="3" t="s">
        <v>89</v>
      </c>
      <c r="K3" s="3"/>
      <c r="L3" s="3"/>
      <c r="M3" s="3"/>
      <c r="N3" s="3"/>
    </row>
    <row r="4" spans="1:14" ht="37.15" customHeight="1" x14ac:dyDescent="0.3">
      <c r="B4" s="12"/>
      <c r="C4" s="12">
        <v>16</v>
      </c>
      <c r="D4" s="12">
        <v>32</v>
      </c>
      <c r="E4" s="12">
        <v>48</v>
      </c>
      <c r="F4" s="12">
        <v>56</v>
      </c>
      <c r="G4" s="12">
        <v>8</v>
      </c>
      <c r="H4" s="12">
        <v>96</v>
      </c>
      <c r="I4" s="12">
        <v>64</v>
      </c>
      <c r="J4" s="12">
        <v>72</v>
      </c>
      <c r="K4" s="12">
        <v>80</v>
      </c>
      <c r="L4" s="12">
        <v>24</v>
      </c>
      <c r="M4" s="12">
        <v>88</v>
      </c>
      <c r="N4" s="12">
        <v>40</v>
      </c>
    </row>
    <row r="5" spans="1:14" ht="37.15" customHeight="1" x14ac:dyDescent="0.3">
      <c r="B5" s="12"/>
      <c r="C5" s="12">
        <v>4</v>
      </c>
      <c r="D5" s="12">
        <v>8</v>
      </c>
      <c r="E5" s="12">
        <v>12</v>
      </c>
      <c r="F5" s="12">
        <v>14</v>
      </c>
      <c r="G5" s="12">
        <v>2</v>
      </c>
      <c r="H5" s="12">
        <v>24</v>
      </c>
      <c r="I5" s="12"/>
      <c r="J5" s="12">
        <v>18</v>
      </c>
      <c r="K5" s="12">
        <v>20</v>
      </c>
      <c r="L5" s="12">
        <v>6</v>
      </c>
      <c r="M5" s="12">
        <v>22</v>
      </c>
      <c r="N5" s="12">
        <v>10</v>
      </c>
    </row>
    <row r="6" spans="1:14" ht="37.15" customHeight="1" x14ac:dyDescent="0.3">
      <c r="B6" s="12"/>
      <c r="C6" s="12">
        <v>6</v>
      </c>
      <c r="D6" s="12">
        <v>12</v>
      </c>
      <c r="E6" s="12">
        <v>18</v>
      </c>
      <c r="F6" s="12">
        <v>21</v>
      </c>
      <c r="G6" s="12">
        <v>3</v>
      </c>
      <c r="H6" s="12"/>
      <c r="I6" s="12">
        <v>24</v>
      </c>
      <c r="J6" s="12">
        <v>27</v>
      </c>
      <c r="K6" s="12">
        <v>30</v>
      </c>
      <c r="L6" s="12">
        <v>9</v>
      </c>
      <c r="M6" s="12"/>
      <c r="N6" s="12">
        <v>15</v>
      </c>
    </row>
    <row r="7" spans="1:14" ht="37.15" customHeight="1" x14ac:dyDescent="0.3">
      <c r="B7" s="12"/>
      <c r="C7" s="12"/>
      <c r="D7" s="12">
        <v>44</v>
      </c>
      <c r="E7" s="12">
        <v>66</v>
      </c>
      <c r="F7" s="12"/>
      <c r="G7" s="12">
        <v>11</v>
      </c>
      <c r="H7" s="12">
        <v>132</v>
      </c>
      <c r="I7" s="12">
        <v>88</v>
      </c>
      <c r="J7" s="12"/>
      <c r="K7" s="12">
        <v>110</v>
      </c>
      <c r="L7" s="12">
        <v>33</v>
      </c>
      <c r="M7" s="12">
        <v>121</v>
      </c>
      <c r="N7" s="12"/>
    </row>
    <row r="8" spans="1:14" ht="37.15" customHeight="1" x14ac:dyDescent="0.3">
      <c r="B8" s="12"/>
      <c r="C8" s="12">
        <v>8</v>
      </c>
      <c r="D8" s="12"/>
      <c r="E8" s="12">
        <v>24</v>
      </c>
      <c r="F8" s="12">
        <v>28</v>
      </c>
      <c r="G8" s="12">
        <v>4</v>
      </c>
      <c r="H8" s="12">
        <v>48</v>
      </c>
      <c r="I8" s="12">
        <v>32</v>
      </c>
      <c r="J8" s="12">
        <v>36</v>
      </c>
      <c r="K8" s="12"/>
      <c r="L8" s="12">
        <v>12</v>
      </c>
      <c r="M8" s="12">
        <v>44</v>
      </c>
      <c r="N8" s="12"/>
    </row>
    <row r="9" spans="1:14" ht="37.15" customHeight="1" x14ac:dyDescent="0.3">
      <c r="B9" s="12"/>
      <c r="C9" s="12">
        <v>10</v>
      </c>
      <c r="D9" s="12">
        <v>20</v>
      </c>
      <c r="E9" s="12"/>
      <c r="F9" s="12"/>
      <c r="G9" s="12">
        <v>5</v>
      </c>
      <c r="H9" s="12">
        <v>60</v>
      </c>
      <c r="I9" s="12">
        <v>40</v>
      </c>
      <c r="J9" s="12"/>
      <c r="K9" s="12">
        <v>50</v>
      </c>
      <c r="L9" s="12">
        <v>15</v>
      </c>
      <c r="M9" s="12"/>
      <c r="N9" s="12">
        <v>25</v>
      </c>
    </row>
    <row r="10" spans="1:14" ht="37.15" customHeight="1" x14ac:dyDescent="0.25">
      <c r="B10" s="12"/>
      <c r="C10" s="12">
        <v>14</v>
      </c>
      <c r="D10" s="12"/>
      <c r="E10" s="12">
        <v>42</v>
      </c>
      <c r="F10" s="12"/>
      <c r="G10" s="12">
        <v>7</v>
      </c>
      <c r="H10" s="12">
        <v>84</v>
      </c>
      <c r="I10" s="12">
        <v>56</v>
      </c>
      <c r="J10" s="12">
        <v>63</v>
      </c>
      <c r="K10" s="12"/>
      <c r="L10" s="12">
        <v>21</v>
      </c>
      <c r="M10" s="12"/>
      <c r="N10" s="12">
        <v>35</v>
      </c>
    </row>
    <row r="11" spans="1:14" ht="37.15" customHeight="1" x14ac:dyDescent="0.25">
      <c r="B11" s="12"/>
      <c r="C11" s="12">
        <v>2</v>
      </c>
      <c r="D11" s="12">
        <v>4</v>
      </c>
      <c r="E11" s="12"/>
      <c r="F11" s="12">
        <v>7</v>
      </c>
      <c r="G11" s="12">
        <v>1</v>
      </c>
      <c r="H11" s="12">
        <v>12</v>
      </c>
      <c r="I11" s="12"/>
      <c r="J11" s="12">
        <v>9</v>
      </c>
      <c r="K11" s="12">
        <v>10</v>
      </c>
      <c r="L11" s="12">
        <v>3</v>
      </c>
      <c r="M11" s="12">
        <v>11</v>
      </c>
      <c r="N11" s="12"/>
    </row>
    <row r="12" spans="1:14" ht="37.15" customHeight="1" x14ac:dyDescent="0.25">
      <c r="B12" s="12"/>
      <c r="C12" s="12">
        <v>18</v>
      </c>
      <c r="D12" s="12">
        <v>36</v>
      </c>
      <c r="E12" s="12"/>
      <c r="F12" s="12">
        <v>63</v>
      </c>
      <c r="G12" s="12">
        <v>9</v>
      </c>
      <c r="H12" s="12">
        <v>108</v>
      </c>
      <c r="I12" s="12">
        <v>72</v>
      </c>
      <c r="J12" s="12"/>
      <c r="K12" s="12">
        <v>90</v>
      </c>
      <c r="L12" s="12">
        <v>27</v>
      </c>
      <c r="M12" s="12">
        <v>99</v>
      </c>
      <c r="N12" s="12">
        <v>45</v>
      </c>
    </row>
    <row r="13" spans="1:14" ht="37.15" customHeight="1" x14ac:dyDescent="0.25">
      <c r="B13" s="12"/>
      <c r="C13" s="12">
        <v>20</v>
      </c>
      <c r="D13" s="12">
        <v>40</v>
      </c>
      <c r="E13" s="12"/>
      <c r="F13" s="12">
        <v>70</v>
      </c>
      <c r="G13" s="12">
        <v>10</v>
      </c>
      <c r="H13" s="12">
        <v>120</v>
      </c>
      <c r="I13" s="12"/>
      <c r="J13" s="12">
        <v>90</v>
      </c>
      <c r="K13" s="12"/>
      <c r="L13" s="12">
        <v>30</v>
      </c>
      <c r="M13" s="12"/>
      <c r="N13" s="12"/>
    </row>
    <row r="14" spans="1:14" ht="37.15" customHeight="1" x14ac:dyDescent="0.25">
      <c r="B14" s="12"/>
      <c r="C14" s="12">
        <v>12</v>
      </c>
      <c r="D14" s="12">
        <v>24</v>
      </c>
      <c r="E14" s="12"/>
      <c r="F14" s="12">
        <v>42</v>
      </c>
      <c r="G14" s="12">
        <v>6</v>
      </c>
      <c r="H14" s="12">
        <v>72</v>
      </c>
      <c r="I14" s="12">
        <v>48</v>
      </c>
      <c r="J14" s="12"/>
      <c r="K14" s="12">
        <v>60</v>
      </c>
      <c r="L14" s="12">
        <v>18</v>
      </c>
      <c r="M14" s="12"/>
      <c r="N14" s="12">
        <v>30</v>
      </c>
    </row>
    <row r="15" spans="1:14" ht="37.15" customHeight="1" x14ac:dyDescent="0.25">
      <c r="B15" s="12"/>
      <c r="C15" s="12"/>
      <c r="D15" s="12">
        <v>48</v>
      </c>
      <c r="E15" s="12">
        <v>72</v>
      </c>
      <c r="F15" s="12"/>
      <c r="G15" s="12">
        <v>12</v>
      </c>
      <c r="H15" s="12">
        <v>144</v>
      </c>
      <c r="I15" s="12">
        <v>96</v>
      </c>
      <c r="J15" s="12">
        <v>108</v>
      </c>
      <c r="K15" s="12">
        <v>120</v>
      </c>
      <c r="L15" s="12"/>
      <c r="M15" s="12">
        <v>132</v>
      </c>
      <c r="N15" s="12">
        <v>60</v>
      </c>
    </row>
  </sheetData>
  <pageMargins left="0.25" right="0.25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topLeftCell="A2" zoomScale="80" zoomScaleNormal="80" workbookViewId="0">
      <selection activeCell="C16" sqref="C16"/>
    </sheetView>
  </sheetViews>
  <sheetFormatPr defaultRowHeight="15" x14ac:dyDescent="0.25"/>
  <cols>
    <col min="1" max="1" width="5.42578125" customWidth="1"/>
    <col min="2" max="14" width="6.28515625" customWidth="1"/>
  </cols>
  <sheetData>
    <row r="1" spans="1:14" ht="27" customHeight="1" x14ac:dyDescent="0.4">
      <c r="A1" s="1" t="s">
        <v>86</v>
      </c>
    </row>
    <row r="2" spans="1:14" ht="19.149999999999999" customHeight="1" x14ac:dyDescent="0.3">
      <c r="B2" s="2"/>
    </row>
    <row r="3" spans="1:14" s="2" customFormat="1" ht="37.15" customHeight="1" x14ac:dyDescent="0.25">
      <c r="B3" s="3" t="s">
        <v>79</v>
      </c>
      <c r="C3" s="19">
        <v>2</v>
      </c>
      <c r="D3" s="19">
        <v>4</v>
      </c>
      <c r="E3" s="19">
        <v>6</v>
      </c>
      <c r="F3" s="19">
        <v>7</v>
      </c>
      <c r="G3" s="19">
        <v>1</v>
      </c>
      <c r="H3" s="19">
        <v>12</v>
      </c>
      <c r="I3" s="19">
        <v>8</v>
      </c>
      <c r="J3" s="19">
        <v>9</v>
      </c>
      <c r="K3" s="19">
        <v>10</v>
      </c>
      <c r="L3" s="19">
        <v>3</v>
      </c>
      <c r="M3" s="19">
        <v>11</v>
      </c>
      <c r="N3" s="19">
        <v>5</v>
      </c>
    </row>
    <row r="4" spans="1:14" ht="37.15" customHeight="1" x14ac:dyDescent="0.25">
      <c r="B4" s="20">
        <v>8</v>
      </c>
      <c r="C4" s="12">
        <v>16</v>
      </c>
      <c r="D4" s="12">
        <v>32</v>
      </c>
      <c r="E4" s="12">
        <v>48</v>
      </c>
      <c r="F4" s="12">
        <v>56</v>
      </c>
      <c r="G4" s="12">
        <v>8</v>
      </c>
      <c r="H4" s="12">
        <v>96</v>
      </c>
      <c r="I4" s="12">
        <v>64</v>
      </c>
      <c r="J4" s="12">
        <v>72</v>
      </c>
      <c r="K4" s="12">
        <v>80</v>
      </c>
      <c r="L4" s="12">
        <v>24</v>
      </c>
      <c r="M4" s="12">
        <v>88</v>
      </c>
      <c r="N4" s="12">
        <v>40</v>
      </c>
    </row>
    <row r="5" spans="1:14" ht="37.15" customHeight="1" x14ac:dyDescent="0.25">
      <c r="B5" s="20">
        <v>2</v>
      </c>
      <c r="C5" s="12">
        <v>4</v>
      </c>
      <c r="D5" s="12">
        <v>8</v>
      </c>
      <c r="E5" s="12">
        <v>12</v>
      </c>
      <c r="F5" s="12">
        <v>14</v>
      </c>
      <c r="G5" s="12">
        <v>2</v>
      </c>
      <c r="H5" s="12">
        <v>24</v>
      </c>
      <c r="I5" s="20">
        <v>16</v>
      </c>
      <c r="J5" s="12">
        <v>18</v>
      </c>
      <c r="K5" s="12">
        <v>20</v>
      </c>
      <c r="L5" s="12">
        <v>6</v>
      </c>
      <c r="M5" s="12">
        <v>22</v>
      </c>
      <c r="N5" s="12">
        <v>10</v>
      </c>
    </row>
    <row r="6" spans="1:14" ht="37.15" customHeight="1" x14ac:dyDescent="0.25">
      <c r="B6" s="20">
        <v>3</v>
      </c>
      <c r="C6" s="12">
        <v>6</v>
      </c>
      <c r="D6" s="12">
        <v>12</v>
      </c>
      <c r="E6" s="12">
        <v>18</v>
      </c>
      <c r="F6" s="12">
        <v>21</v>
      </c>
      <c r="G6" s="12">
        <v>3</v>
      </c>
      <c r="H6" s="20">
        <v>36</v>
      </c>
      <c r="I6" s="12">
        <v>24</v>
      </c>
      <c r="J6" s="12">
        <v>27</v>
      </c>
      <c r="K6" s="12">
        <v>30</v>
      </c>
      <c r="L6" s="12">
        <v>9</v>
      </c>
      <c r="M6" s="20">
        <v>33</v>
      </c>
      <c r="N6" s="12">
        <v>15</v>
      </c>
    </row>
    <row r="7" spans="1:14" ht="37.15" customHeight="1" x14ac:dyDescent="0.25">
      <c r="B7" s="20">
        <v>11</v>
      </c>
      <c r="C7" s="20">
        <v>22</v>
      </c>
      <c r="D7" s="12">
        <v>44</v>
      </c>
      <c r="E7" s="12">
        <v>66</v>
      </c>
      <c r="F7" s="20">
        <v>77</v>
      </c>
      <c r="G7" s="12">
        <v>11</v>
      </c>
      <c r="H7" s="12">
        <v>132</v>
      </c>
      <c r="I7" s="12">
        <v>88</v>
      </c>
      <c r="J7" s="20">
        <v>99</v>
      </c>
      <c r="K7" s="12">
        <v>110</v>
      </c>
      <c r="L7" s="12">
        <v>33</v>
      </c>
      <c r="M7" s="12">
        <v>121</v>
      </c>
      <c r="N7" s="20">
        <v>55</v>
      </c>
    </row>
    <row r="8" spans="1:14" ht="37.15" customHeight="1" x14ac:dyDescent="0.25">
      <c r="B8" s="20">
        <v>4</v>
      </c>
      <c r="C8" s="12">
        <v>8</v>
      </c>
      <c r="D8" s="20">
        <v>16</v>
      </c>
      <c r="E8" s="12">
        <v>24</v>
      </c>
      <c r="F8" s="12">
        <v>28</v>
      </c>
      <c r="G8" s="12">
        <v>4</v>
      </c>
      <c r="H8" s="12">
        <v>48</v>
      </c>
      <c r="I8" s="12">
        <v>32</v>
      </c>
      <c r="J8" s="12">
        <v>36</v>
      </c>
      <c r="K8" s="20">
        <v>40</v>
      </c>
      <c r="L8" s="12">
        <v>12</v>
      </c>
      <c r="M8" s="12">
        <v>44</v>
      </c>
      <c r="N8" s="20">
        <v>20</v>
      </c>
    </row>
    <row r="9" spans="1:14" ht="37.15" customHeight="1" x14ac:dyDescent="0.25">
      <c r="B9" s="20">
        <v>5</v>
      </c>
      <c r="C9" s="12">
        <v>10</v>
      </c>
      <c r="D9" s="12">
        <v>20</v>
      </c>
      <c r="E9" s="20">
        <v>30</v>
      </c>
      <c r="F9" s="20">
        <v>35</v>
      </c>
      <c r="G9" s="12">
        <v>5</v>
      </c>
      <c r="H9" s="12">
        <v>60</v>
      </c>
      <c r="I9" s="12">
        <v>40</v>
      </c>
      <c r="J9" s="20">
        <f>J3*B9</f>
        <v>45</v>
      </c>
      <c r="K9" s="12">
        <v>50</v>
      </c>
      <c r="L9" s="12">
        <v>15</v>
      </c>
      <c r="M9" s="20">
        <f>B9*M3</f>
        <v>55</v>
      </c>
      <c r="N9" s="12">
        <v>25</v>
      </c>
    </row>
    <row r="10" spans="1:14" ht="37.15" customHeight="1" x14ac:dyDescent="0.25">
      <c r="B10" s="20">
        <v>7</v>
      </c>
      <c r="C10" s="12">
        <v>14</v>
      </c>
      <c r="D10" s="20">
        <f>B10*D3</f>
        <v>28</v>
      </c>
      <c r="E10" s="12">
        <v>42</v>
      </c>
      <c r="F10" s="20">
        <f>B10*F3</f>
        <v>49</v>
      </c>
      <c r="G10" s="12">
        <v>7</v>
      </c>
      <c r="H10" s="12">
        <v>84</v>
      </c>
      <c r="I10" s="12">
        <v>56</v>
      </c>
      <c r="J10" s="12">
        <v>63</v>
      </c>
      <c r="K10" s="20">
        <v>70</v>
      </c>
      <c r="L10" s="12">
        <v>21</v>
      </c>
      <c r="M10" s="20">
        <f>B10*M3</f>
        <v>77</v>
      </c>
      <c r="N10" s="12">
        <v>35</v>
      </c>
    </row>
    <row r="11" spans="1:14" ht="37.15" customHeight="1" x14ac:dyDescent="0.25">
      <c r="B11" s="20">
        <v>1</v>
      </c>
      <c r="C11" s="12">
        <v>2</v>
      </c>
      <c r="D11" s="12">
        <v>4</v>
      </c>
      <c r="E11" s="20">
        <f>6</f>
        <v>6</v>
      </c>
      <c r="F11" s="12">
        <v>7</v>
      </c>
      <c r="G11" s="12">
        <v>1</v>
      </c>
      <c r="H11" s="12">
        <v>12</v>
      </c>
      <c r="I11" s="20">
        <v>8</v>
      </c>
      <c r="J11" s="12">
        <v>9</v>
      </c>
      <c r="K11" s="12">
        <v>10</v>
      </c>
      <c r="L11" s="12">
        <v>3</v>
      </c>
      <c r="M11" s="12">
        <v>11</v>
      </c>
      <c r="N11" s="20">
        <v>5</v>
      </c>
    </row>
    <row r="12" spans="1:14" ht="37.15" customHeight="1" x14ac:dyDescent="0.25">
      <c r="B12" s="20">
        <v>9</v>
      </c>
      <c r="C12" s="12">
        <v>18</v>
      </c>
      <c r="D12" s="12">
        <v>36</v>
      </c>
      <c r="E12" s="20">
        <f>B12*E3</f>
        <v>54</v>
      </c>
      <c r="F12" s="12">
        <v>63</v>
      </c>
      <c r="G12" s="12">
        <v>9</v>
      </c>
      <c r="H12" s="12">
        <v>108</v>
      </c>
      <c r="I12" s="12">
        <v>72</v>
      </c>
      <c r="J12" s="12">
        <f>B12*J3</f>
        <v>81</v>
      </c>
      <c r="K12" s="12">
        <v>90</v>
      </c>
      <c r="L12" s="12">
        <v>27</v>
      </c>
      <c r="M12" s="12">
        <v>99</v>
      </c>
      <c r="N12" s="12">
        <v>45</v>
      </c>
    </row>
    <row r="13" spans="1:14" ht="37.15" customHeight="1" x14ac:dyDescent="0.25">
      <c r="B13" s="20">
        <v>10</v>
      </c>
      <c r="C13" s="12">
        <v>20</v>
      </c>
      <c r="D13" s="12">
        <v>40</v>
      </c>
      <c r="E13" s="20">
        <v>60</v>
      </c>
      <c r="F13" s="12">
        <v>70</v>
      </c>
      <c r="G13" s="12">
        <v>10</v>
      </c>
      <c r="H13" s="12">
        <v>120</v>
      </c>
      <c r="I13" s="20">
        <v>80</v>
      </c>
      <c r="J13" s="12">
        <v>90</v>
      </c>
      <c r="K13" s="20">
        <v>100</v>
      </c>
      <c r="L13" s="12">
        <v>30</v>
      </c>
      <c r="M13" s="20">
        <f>B13*M3</f>
        <v>110</v>
      </c>
      <c r="N13" s="20">
        <f>B13*N3</f>
        <v>50</v>
      </c>
    </row>
    <row r="14" spans="1:14" ht="37.15" customHeight="1" x14ac:dyDescent="0.25">
      <c r="B14" s="20">
        <v>6</v>
      </c>
      <c r="C14" s="12">
        <v>12</v>
      </c>
      <c r="D14" s="12">
        <v>24</v>
      </c>
      <c r="E14" s="20">
        <v>36</v>
      </c>
      <c r="F14" s="12">
        <v>42</v>
      </c>
      <c r="G14" s="12">
        <v>6</v>
      </c>
      <c r="H14" s="12">
        <v>72</v>
      </c>
      <c r="I14" s="12">
        <v>48</v>
      </c>
      <c r="J14" s="20">
        <f>B14*J3</f>
        <v>54</v>
      </c>
      <c r="K14" s="12">
        <v>60</v>
      </c>
      <c r="L14" s="12">
        <v>18</v>
      </c>
      <c r="M14" s="20">
        <v>66</v>
      </c>
      <c r="N14" s="12">
        <v>30</v>
      </c>
    </row>
    <row r="15" spans="1:14" ht="37.15" customHeight="1" x14ac:dyDescent="0.25">
      <c r="B15" s="20">
        <v>12</v>
      </c>
      <c r="C15" s="20">
        <f>B15*C3</f>
        <v>24</v>
      </c>
      <c r="D15" s="12">
        <v>48</v>
      </c>
      <c r="E15" s="12">
        <v>72</v>
      </c>
      <c r="F15" s="20">
        <f>B15*F3</f>
        <v>84</v>
      </c>
      <c r="G15" s="12">
        <v>12</v>
      </c>
      <c r="H15" s="12">
        <v>144</v>
      </c>
      <c r="I15" s="12">
        <v>96</v>
      </c>
      <c r="J15" s="12">
        <v>108</v>
      </c>
      <c r="K15" s="12">
        <v>120</v>
      </c>
      <c r="L15" s="20">
        <v>36</v>
      </c>
      <c r="M15" s="12">
        <v>132</v>
      </c>
      <c r="N15" s="12">
        <v>60</v>
      </c>
    </row>
  </sheetData>
  <pageMargins left="0.25" right="0.25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zoomScale="80" zoomScaleNormal="80" workbookViewId="0">
      <selection activeCell="C4" sqref="C4"/>
    </sheetView>
  </sheetViews>
  <sheetFormatPr defaultRowHeight="15" x14ac:dyDescent="0.25"/>
  <cols>
    <col min="1" max="1" width="5.42578125" customWidth="1"/>
    <col min="2" max="14" width="6.28515625" customWidth="1"/>
  </cols>
  <sheetData>
    <row r="1" spans="1:14" ht="27" customHeight="1" x14ac:dyDescent="0.4">
      <c r="A1" s="1" t="s">
        <v>80</v>
      </c>
    </row>
    <row r="2" spans="1:14" ht="19.149999999999999" customHeight="1" x14ac:dyDescent="0.3">
      <c r="B2" s="2"/>
    </row>
    <row r="3" spans="1:14" s="2" customFormat="1" ht="37.15" customHeight="1" x14ac:dyDescent="0.3">
      <c r="B3" s="3" t="s">
        <v>79</v>
      </c>
      <c r="C3" s="3">
        <v>1</v>
      </c>
      <c r="D3" s="3">
        <v>2</v>
      </c>
      <c r="E3" s="3">
        <v>3</v>
      </c>
      <c r="F3" s="3">
        <v>4</v>
      </c>
      <c r="G3" s="3">
        <v>5</v>
      </c>
      <c r="H3" s="3">
        <v>6</v>
      </c>
      <c r="I3" s="3">
        <v>7</v>
      </c>
      <c r="J3" s="3">
        <v>8</v>
      </c>
      <c r="K3" s="3">
        <v>9</v>
      </c>
      <c r="L3" s="3">
        <v>10</v>
      </c>
      <c r="M3" s="3">
        <v>11</v>
      </c>
      <c r="N3" s="3">
        <v>12</v>
      </c>
    </row>
    <row r="4" spans="1:14" ht="37.15" customHeight="1" x14ac:dyDescent="0.3">
      <c r="B4" s="3">
        <v>1</v>
      </c>
      <c r="C4" s="3">
        <v>1</v>
      </c>
      <c r="D4" s="3">
        <v>2</v>
      </c>
      <c r="E4" s="3">
        <v>3</v>
      </c>
      <c r="F4" s="3">
        <v>4</v>
      </c>
      <c r="G4" s="3">
        <v>5</v>
      </c>
      <c r="H4" s="3">
        <v>6</v>
      </c>
      <c r="I4" s="3">
        <v>7</v>
      </c>
      <c r="J4" s="3">
        <v>8</v>
      </c>
      <c r="K4" s="3">
        <v>9</v>
      </c>
      <c r="L4" s="3">
        <v>10</v>
      </c>
      <c r="M4" s="3">
        <v>11</v>
      </c>
      <c r="N4" s="3">
        <v>12</v>
      </c>
    </row>
    <row r="5" spans="1:14" ht="37.15" customHeight="1" x14ac:dyDescent="0.3">
      <c r="B5" s="3">
        <v>2</v>
      </c>
      <c r="C5" s="3">
        <v>2</v>
      </c>
      <c r="D5" s="11">
        <v>4</v>
      </c>
      <c r="E5" s="3">
        <v>6</v>
      </c>
      <c r="F5" s="3">
        <v>8</v>
      </c>
      <c r="G5" s="3">
        <v>10</v>
      </c>
      <c r="H5" s="3">
        <v>12</v>
      </c>
      <c r="I5" s="3">
        <v>14</v>
      </c>
      <c r="J5" s="3">
        <v>16</v>
      </c>
      <c r="K5" s="3">
        <v>18</v>
      </c>
      <c r="L5" s="3">
        <v>20</v>
      </c>
      <c r="M5" s="3">
        <v>22</v>
      </c>
      <c r="N5" s="3">
        <v>24</v>
      </c>
    </row>
    <row r="6" spans="1:14" ht="37.15" customHeight="1" x14ac:dyDescent="0.3">
      <c r="B6" s="3">
        <v>3</v>
      </c>
      <c r="C6" s="3">
        <v>3</v>
      </c>
      <c r="D6" s="3">
        <v>6</v>
      </c>
      <c r="E6" s="11">
        <v>9</v>
      </c>
      <c r="F6" s="3">
        <v>12</v>
      </c>
      <c r="G6" s="3">
        <v>15</v>
      </c>
      <c r="H6" s="3">
        <v>18</v>
      </c>
      <c r="I6" s="3">
        <v>21</v>
      </c>
      <c r="J6" s="3">
        <v>24</v>
      </c>
      <c r="K6" s="3">
        <v>27</v>
      </c>
      <c r="L6" s="3">
        <v>30</v>
      </c>
      <c r="M6" s="3">
        <v>33</v>
      </c>
      <c r="N6" s="3">
        <v>36</v>
      </c>
    </row>
    <row r="7" spans="1:14" ht="37.15" customHeight="1" x14ac:dyDescent="0.3">
      <c r="B7" s="3">
        <v>4</v>
      </c>
      <c r="C7" s="3">
        <v>4</v>
      </c>
      <c r="D7" s="3">
        <v>8</v>
      </c>
      <c r="E7" s="3">
        <v>12</v>
      </c>
      <c r="F7" s="11">
        <v>16</v>
      </c>
      <c r="G7" s="3">
        <v>20</v>
      </c>
      <c r="H7" s="3">
        <v>24</v>
      </c>
      <c r="I7" s="3">
        <v>28</v>
      </c>
      <c r="J7" s="3">
        <v>32</v>
      </c>
      <c r="K7" s="3">
        <v>36</v>
      </c>
      <c r="L7" s="3">
        <v>40</v>
      </c>
      <c r="M7" s="3">
        <v>44</v>
      </c>
      <c r="N7" s="3">
        <v>48</v>
      </c>
    </row>
    <row r="8" spans="1:14" ht="37.15" customHeight="1" x14ac:dyDescent="0.3">
      <c r="B8" s="3">
        <v>5</v>
      </c>
      <c r="C8" s="3">
        <v>5</v>
      </c>
      <c r="D8" s="3">
        <v>10</v>
      </c>
      <c r="E8" s="3">
        <v>15</v>
      </c>
      <c r="F8" s="3">
        <v>20</v>
      </c>
      <c r="G8" s="11">
        <v>25</v>
      </c>
      <c r="H8" s="3">
        <v>30</v>
      </c>
      <c r="I8" s="3">
        <v>35</v>
      </c>
      <c r="J8" s="3">
        <v>40</v>
      </c>
      <c r="K8" s="3">
        <v>45</v>
      </c>
      <c r="L8" s="3">
        <v>50</v>
      </c>
      <c r="M8" s="3">
        <v>55</v>
      </c>
      <c r="N8" s="3">
        <v>60</v>
      </c>
    </row>
    <row r="9" spans="1:14" ht="37.15" customHeight="1" x14ac:dyDescent="0.3">
      <c r="B9" s="3">
        <v>6</v>
      </c>
      <c r="C9" s="3">
        <v>6</v>
      </c>
      <c r="D9" s="3">
        <v>12</v>
      </c>
      <c r="E9" s="3">
        <v>18</v>
      </c>
      <c r="F9" s="3">
        <v>24</v>
      </c>
      <c r="G9" s="3">
        <v>30</v>
      </c>
      <c r="H9" s="11">
        <v>36</v>
      </c>
      <c r="I9" s="3">
        <v>42</v>
      </c>
      <c r="J9" s="3">
        <v>48</v>
      </c>
      <c r="K9" s="3">
        <v>54</v>
      </c>
      <c r="L9" s="3">
        <v>60</v>
      </c>
      <c r="M9" s="3">
        <v>66</v>
      </c>
      <c r="N9" s="3">
        <v>72</v>
      </c>
    </row>
    <row r="10" spans="1:14" ht="37.15" customHeight="1" x14ac:dyDescent="0.25">
      <c r="B10" s="3">
        <v>7</v>
      </c>
      <c r="C10" s="3">
        <v>7</v>
      </c>
      <c r="D10" s="3">
        <v>14</v>
      </c>
      <c r="E10" s="3">
        <v>21</v>
      </c>
      <c r="F10" s="3">
        <v>28</v>
      </c>
      <c r="G10" s="3">
        <v>35</v>
      </c>
      <c r="H10" s="3">
        <v>42</v>
      </c>
      <c r="I10" s="11">
        <v>49</v>
      </c>
      <c r="J10" s="3">
        <v>56</v>
      </c>
      <c r="K10" s="3">
        <v>63</v>
      </c>
      <c r="L10" s="3">
        <v>70</v>
      </c>
      <c r="M10" s="3">
        <v>77</v>
      </c>
      <c r="N10" s="3">
        <v>84</v>
      </c>
    </row>
    <row r="11" spans="1:14" ht="37.15" customHeight="1" x14ac:dyDescent="0.25">
      <c r="B11" s="3">
        <v>8</v>
      </c>
      <c r="C11" s="3">
        <v>8</v>
      </c>
      <c r="D11" s="3">
        <v>16</v>
      </c>
      <c r="E11" s="3">
        <v>24</v>
      </c>
      <c r="F11" s="3">
        <v>32</v>
      </c>
      <c r="G11" s="3">
        <v>40</v>
      </c>
      <c r="H11" s="3">
        <v>48</v>
      </c>
      <c r="I11" s="3">
        <v>56</v>
      </c>
      <c r="J11" s="11">
        <v>64</v>
      </c>
      <c r="K11" s="3">
        <v>72</v>
      </c>
      <c r="L11" s="3">
        <v>80</v>
      </c>
      <c r="M11" s="3">
        <v>88</v>
      </c>
      <c r="N11" s="3">
        <v>96</v>
      </c>
    </row>
    <row r="12" spans="1:14" ht="37.15" customHeight="1" x14ac:dyDescent="0.25">
      <c r="B12" s="3">
        <v>9</v>
      </c>
      <c r="C12" s="3">
        <v>9</v>
      </c>
      <c r="D12" s="3">
        <v>18</v>
      </c>
      <c r="E12" s="3">
        <v>27</v>
      </c>
      <c r="F12" s="3">
        <v>36</v>
      </c>
      <c r="G12" s="3">
        <v>45</v>
      </c>
      <c r="H12" s="3">
        <v>54</v>
      </c>
      <c r="I12" s="3">
        <v>63</v>
      </c>
      <c r="J12" s="3">
        <v>72</v>
      </c>
      <c r="K12" s="11">
        <v>81</v>
      </c>
      <c r="L12" s="3">
        <v>90</v>
      </c>
      <c r="M12" s="3">
        <v>99</v>
      </c>
      <c r="N12" s="3">
        <v>108</v>
      </c>
    </row>
    <row r="13" spans="1:14" ht="37.15" customHeight="1" x14ac:dyDescent="0.25">
      <c r="B13" s="3">
        <v>10</v>
      </c>
      <c r="C13" s="3">
        <v>10</v>
      </c>
      <c r="D13" s="3">
        <v>20</v>
      </c>
      <c r="E13" s="3">
        <v>30</v>
      </c>
      <c r="F13" s="3">
        <v>40</v>
      </c>
      <c r="G13" s="3">
        <v>50</v>
      </c>
      <c r="H13" s="3">
        <v>60</v>
      </c>
      <c r="I13" s="3">
        <v>70</v>
      </c>
      <c r="J13" s="3">
        <v>80</v>
      </c>
      <c r="K13" s="3">
        <v>90</v>
      </c>
      <c r="L13" s="11">
        <v>100</v>
      </c>
      <c r="M13" s="3">
        <v>110</v>
      </c>
      <c r="N13" s="3">
        <v>120</v>
      </c>
    </row>
    <row r="14" spans="1:14" ht="37.15" customHeight="1" x14ac:dyDescent="0.25">
      <c r="B14" s="3">
        <v>11</v>
      </c>
      <c r="C14" s="3">
        <v>11</v>
      </c>
      <c r="D14" s="3">
        <v>22</v>
      </c>
      <c r="E14" s="3">
        <v>33</v>
      </c>
      <c r="F14" s="3">
        <v>44</v>
      </c>
      <c r="G14" s="3">
        <v>55</v>
      </c>
      <c r="H14" s="3">
        <v>66</v>
      </c>
      <c r="I14" s="3">
        <v>77</v>
      </c>
      <c r="J14" s="3">
        <v>88</v>
      </c>
      <c r="K14" s="3">
        <v>99</v>
      </c>
      <c r="L14" s="3">
        <v>110</v>
      </c>
      <c r="M14" s="11">
        <v>121</v>
      </c>
      <c r="N14" s="3">
        <v>132</v>
      </c>
    </row>
    <row r="15" spans="1:14" ht="37.15" customHeight="1" x14ac:dyDescent="0.25">
      <c r="B15" s="3">
        <v>12</v>
      </c>
      <c r="C15" s="3">
        <v>12</v>
      </c>
      <c r="D15" s="3">
        <v>24</v>
      </c>
      <c r="E15" s="3">
        <v>36</v>
      </c>
      <c r="F15" s="3">
        <v>48</v>
      </c>
      <c r="G15" s="3">
        <v>60</v>
      </c>
      <c r="H15" s="3">
        <v>72</v>
      </c>
      <c r="I15" s="3">
        <v>84</v>
      </c>
      <c r="J15" s="3">
        <v>96</v>
      </c>
      <c r="K15" s="3">
        <v>108</v>
      </c>
      <c r="L15" s="3">
        <v>120</v>
      </c>
      <c r="M15" s="3">
        <v>132</v>
      </c>
      <c r="N15" s="11">
        <v>144</v>
      </c>
    </row>
  </sheetData>
  <pageMargins left="0.25" right="0.25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6"/>
  <sheetViews>
    <sheetView topLeftCell="B1" workbookViewId="0">
      <selection activeCell="P15" sqref="P15:P16"/>
    </sheetView>
  </sheetViews>
  <sheetFormatPr defaultRowHeight="15" x14ac:dyDescent="0.25"/>
  <cols>
    <col min="2" max="3" width="5.5703125" customWidth="1"/>
    <col min="4" max="4" width="6.140625" customWidth="1"/>
    <col min="5" max="5" width="6.42578125" customWidth="1"/>
    <col min="6" max="6" width="6.28515625" customWidth="1"/>
    <col min="7" max="7" width="5.7109375" customWidth="1"/>
    <col min="8" max="8" width="6.7109375" customWidth="1"/>
    <col min="9" max="9" width="6.140625" customWidth="1"/>
    <col min="10" max="11" width="6.5703125" customWidth="1"/>
    <col min="12" max="12" width="6.7109375" customWidth="1"/>
    <col min="13" max="13" width="5.85546875" customWidth="1"/>
  </cols>
  <sheetData>
    <row r="2" spans="1:13" ht="18.75" x14ac:dyDescent="0.3">
      <c r="D2" s="17" t="s">
        <v>93</v>
      </c>
      <c r="E2" s="17"/>
      <c r="F2" s="17"/>
      <c r="G2" s="17"/>
      <c r="H2" s="17"/>
      <c r="I2" s="17"/>
    </row>
    <row r="4" spans="1:13" ht="21" x14ac:dyDescent="0.25">
      <c r="A4" s="3" t="s">
        <v>79</v>
      </c>
      <c r="B4" s="3">
        <v>1</v>
      </c>
      <c r="C4" s="3">
        <v>2</v>
      </c>
      <c r="D4" s="3">
        <v>3</v>
      </c>
      <c r="E4" s="3">
        <v>4</v>
      </c>
      <c r="F4" s="3">
        <v>5</v>
      </c>
      <c r="G4" s="3">
        <v>6</v>
      </c>
      <c r="H4" s="3">
        <v>7</v>
      </c>
      <c r="I4" s="3">
        <v>8</v>
      </c>
      <c r="J4" s="3">
        <v>9</v>
      </c>
      <c r="K4" s="3">
        <v>10</v>
      </c>
      <c r="L4" s="3">
        <v>11</v>
      </c>
      <c r="M4" s="3">
        <v>12</v>
      </c>
    </row>
    <row r="5" spans="1:13" ht="27" customHeight="1" x14ac:dyDescent="0.25">
      <c r="A5" s="3">
        <v>11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27.75" customHeight="1" x14ac:dyDescent="0.25">
      <c r="A6" s="3">
        <v>12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0" customHeight="1" x14ac:dyDescent="0.25">
      <c r="A7" s="3">
        <v>13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26.25" customHeight="1" x14ac:dyDescent="0.25">
      <c r="A8" s="3">
        <v>14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32.25" customHeight="1" x14ac:dyDescent="0.25">
      <c r="A9" s="3">
        <v>15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27.75" customHeight="1" x14ac:dyDescent="0.25">
      <c r="A10" s="3">
        <v>16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27" customHeight="1" x14ac:dyDescent="0.25">
      <c r="A11" s="3">
        <v>17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28.5" customHeight="1" x14ac:dyDescent="0.25">
      <c r="A12" s="3">
        <v>18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0" customHeight="1" x14ac:dyDescent="0.25">
      <c r="A13" s="3">
        <v>19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32.25" customHeight="1" x14ac:dyDescent="0.25">
      <c r="A14" s="3">
        <v>20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ht="27.75" customHeight="1" x14ac:dyDescent="0.25">
      <c r="A15" s="3">
        <v>21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13" ht="30.75" customHeight="1" x14ac:dyDescent="0.25">
      <c r="A16" s="3">
        <v>22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</sheetData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6"/>
  <sheetViews>
    <sheetView workbookViewId="0">
      <selection activeCell="C5" sqref="C5"/>
    </sheetView>
  </sheetViews>
  <sheetFormatPr defaultRowHeight="15" x14ac:dyDescent="0.25"/>
  <cols>
    <col min="3" max="3" width="5" customWidth="1"/>
    <col min="4" max="4" width="4.5703125" customWidth="1"/>
    <col min="5" max="5" width="3.85546875" customWidth="1"/>
    <col min="6" max="6" width="5" customWidth="1"/>
    <col min="7" max="7" width="4.28515625" customWidth="1"/>
    <col min="8" max="8" width="5.28515625" customWidth="1"/>
    <col min="9" max="9" width="5.5703125" customWidth="1"/>
    <col min="10" max="10" width="3.85546875" customWidth="1"/>
    <col min="11" max="11" width="5.7109375" customWidth="1"/>
    <col min="12" max="12" width="5.140625" customWidth="1"/>
    <col min="13" max="13" width="5" customWidth="1"/>
    <col min="14" max="14" width="5.85546875" customWidth="1"/>
  </cols>
  <sheetData>
    <row r="1" spans="2:14" ht="23.25" x14ac:dyDescent="0.35">
      <c r="F1" s="5" t="s">
        <v>92</v>
      </c>
      <c r="G1" s="5"/>
      <c r="H1" s="5"/>
      <c r="I1" s="5"/>
    </row>
    <row r="4" spans="2:14" ht="21" x14ac:dyDescent="0.25">
      <c r="B4" s="3" t="s">
        <v>79</v>
      </c>
      <c r="C4" s="3">
        <v>1</v>
      </c>
      <c r="D4" s="3">
        <v>2</v>
      </c>
      <c r="E4" s="3">
        <v>3</v>
      </c>
      <c r="F4" s="3">
        <v>4</v>
      </c>
      <c r="G4" s="3">
        <v>5</v>
      </c>
      <c r="H4" s="3">
        <v>6</v>
      </c>
      <c r="I4" s="3">
        <v>7</v>
      </c>
      <c r="J4" s="3">
        <v>8</v>
      </c>
      <c r="K4" s="3">
        <v>9</v>
      </c>
      <c r="L4" s="3">
        <v>10</v>
      </c>
      <c r="M4" s="3">
        <v>11</v>
      </c>
      <c r="N4" s="3">
        <v>12</v>
      </c>
    </row>
    <row r="5" spans="2:14" ht="21" x14ac:dyDescent="0.25">
      <c r="B5" s="3">
        <v>11</v>
      </c>
      <c r="C5" s="4">
        <f>B5*C4</f>
        <v>11</v>
      </c>
      <c r="D5" s="4">
        <f>B5*D4</f>
        <v>22</v>
      </c>
      <c r="E5" s="4">
        <f>B5*E4</f>
        <v>33</v>
      </c>
      <c r="F5" s="4">
        <f>B5*F4</f>
        <v>44</v>
      </c>
      <c r="G5" s="4">
        <f>B5*G4</f>
        <v>55</v>
      </c>
      <c r="H5" s="4">
        <f>B5*H4</f>
        <v>66</v>
      </c>
      <c r="I5" s="4">
        <f>B5*I4</f>
        <v>77</v>
      </c>
      <c r="J5" s="4">
        <f>B5*J4</f>
        <v>88</v>
      </c>
      <c r="K5" s="4">
        <f>B5*K4</f>
        <v>99</v>
      </c>
      <c r="L5" s="4">
        <f>B5*L4</f>
        <v>110</v>
      </c>
      <c r="M5" s="4">
        <f>B5*M4</f>
        <v>121</v>
      </c>
      <c r="N5" s="4">
        <f>B5*N4</f>
        <v>132</v>
      </c>
    </row>
    <row r="6" spans="2:14" ht="21" x14ac:dyDescent="0.25">
      <c r="B6" s="3">
        <v>12</v>
      </c>
      <c r="C6" s="4">
        <f>B6*C4</f>
        <v>12</v>
      </c>
      <c r="D6" s="4">
        <f>B6*D4</f>
        <v>24</v>
      </c>
      <c r="E6" s="4">
        <f>B6*E4</f>
        <v>36</v>
      </c>
      <c r="F6" s="4">
        <f>B6*F4</f>
        <v>48</v>
      </c>
      <c r="G6" s="4">
        <f>B6*G4</f>
        <v>60</v>
      </c>
      <c r="H6" s="4">
        <f>B6*H4</f>
        <v>72</v>
      </c>
      <c r="I6" s="4">
        <f>B6*I4</f>
        <v>84</v>
      </c>
      <c r="J6" s="4">
        <f>B6*J4</f>
        <v>96</v>
      </c>
      <c r="K6" s="4">
        <f>B6*K4</f>
        <v>108</v>
      </c>
      <c r="L6" s="4">
        <f>B6*L4</f>
        <v>120</v>
      </c>
      <c r="M6" s="4">
        <f>B6*M4</f>
        <v>132</v>
      </c>
      <c r="N6" s="4">
        <f>B6*N4</f>
        <v>144</v>
      </c>
    </row>
    <row r="7" spans="2:14" ht="21" x14ac:dyDescent="0.25">
      <c r="B7" s="3">
        <v>13</v>
      </c>
      <c r="C7" s="4">
        <f>B7*C4</f>
        <v>13</v>
      </c>
      <c r="D7" s="4">
        <f>B7*D4</f>
        <v>26</v>
      </c>
      <c r="E7" s="4">
        <f>B7*E4</f>
        <v>39</v>
      </c>
      <c r="F7" s="4">
        <f>B7*F4</f>
        <v>52</v>
      </c>
      <c r="G7" s="4">
        <f>B7*G4</f>
        <v>65</v>
      </c>
      <c r="H7" s="4">
        <f>B7*H4</f>
        <v>78</v>
      </c>
      <c r="I7" s="4">
        <f>B7*I4</f>
        <v>91</v>
      </c>
      <c r="J7" s="4">
        <f>B7*J4</f>
        <v>104</v>
      </c>
      <c r="K7" s="4">
        <f>B7*K4</f>
        <v>117</v>
      </c>
      <c r="L7" s="4">
        <f>B7*L4</f>
        <v>130</v>
      </c>
      <c r="M7" s="4">
        <f>B7*M4</f>
        <v>143</v>
      </c>
      <c r="N7" s="4">
        <f>B7*N4</f>
        <v>156</v>
      </c>
    </row>
    <row r="8" spans="2:14" ht="21" x14ac:dyDescent="0.25">
      <c r="B8" s="3">
        <v>14</v>
      </c>
      <c r="C8" s="4">
        <f>B8*C4</f>
        <v>14</v>
      </c>
      <c r="D8" s="4">
        <f>B8*D4</f>
        <v>28</v>
      </c>
      <c r="E8" s="4">
        <f>B8*E4</f>
        <v>42</v>
      </c>
      <c r="F8" s="4">
        <f>B8*F4</f>
        <v>56</v>
      </c>
      <c r="G8" s="4">
        <f>B8*G4</f>
        <v>70</v>
      </c>
      <c r="H8" s="4">
        <f>B8*H4</f>
        <v>84</v>
      </c>
      <c r="I8" s="4">
        <f>B8*I4</f>
        <v>98</v>
      </c>
      <c r="J8" s="4">
        <f>B8*J4</f>
        <v>112</v>
      </c>
      <c r="K8" s="4">
        <f>B8*K4</f>
        <v>126</v>
      </c>
      <c r="L8" s="4">
        <f>B8*L4</f>
        <v>140</v>
      </c>
      <c r="M8" s="4">
        <f>B8*M4</f>
        <v>154</v>
      </c>
      <c r="N8" s="4">
        <f>B8*N4</f>
        <v>168</v>
      </c>
    </row>
    <row r="9" spans="2:14" ht="21" x14ac:dyDescent="0.25">
      <c r="B9" s="3">
        <v>15</v>
      </c>
      <c r="C9" s="4">
        <f>B9*C4</f>
        <v>15</v>
      </c>
      <c r="D9" s="4">
        <f>B9*D4</f>
        <v>30</v>
      </c>
      <c r="E9" s="4">
        <f>B9*E4</f>
        <v>45</v>
      </c>
      <c r="F9" s="4">
        <f>B9*F4</f>
        <v>60</v>
      </c>
      <c r="G9" s="4">
        <f>B9*G4</f>
        <v>75</v>
      </c>
      <c r="H9" s="4">
        <f>B9*H4</f>
        <v>90</v>
      </c>
      <c r="I9" s="4">
        <f>B9*I4</f>
        <v>105</v>
      </c>
      <c r="J9" s="4">
        <f>B9*J4</f>
        <v>120</v>
      </c>
      <c r="K9" s="4">
        <f>B9*K4</f>
        <v>135</v>
      </c>
      <c r="L9" s="4">
        <f>B9*L4</f>
        <v>150</v>
      </c>
      <c r="M9" s="4">
        <f>B9*M4</f>
        <v>165</v>
      </c>
      <c r="N9" s="4">
        <f>B9*N4</f>
        <v>180</v>
      </c>
    </row>
    <row r="10" spans="2:14" ht="21" x14ac:dyDescent="0.25">
      <c r="B10" s="3">
        <v>16</v>
      </c>
      <c r="C10" s="4">
        <f>B10*C4</f>
        <v>16</v>
      </c>
      <c r="D10" s="4">
        <f>B10*D4</f>
        <v>32</v>
      </c>
      <c r="E10" s="4">
        <f>B10*E4</f>
        <v>48</v>
      </c>
      <c r="F10" s="4">
        <f>B10*F4</f>
        <v>64</v>
      </c>
      <c r="G10" s="4">
        <f>B10*G4</f>
        <v>80</v>
      </c>
      <c r="H10" s="4">
        <f>B10*H4</f>
        <v>96</v>
      </c>
      <c r="I10" s="4">
        <f>B10*I4</f>
        <v>112</v>
      </c>
      <c r="J10" s="4">
        <f>B10*J4</f>
        <v>128</v>
      </c>
      <c r="K10" s="4">
        <f>B10*K4</f>
        <v>144</v>
      </c>
      <c r="L10" s="4">
        <f>B10*L4</f>
        <v>160</v>
      </c>
      <c r="M10" s="4">
        <f>B10*M4</f>
        <v>176</v>
      </c>
      <c r="N10" s="4">
        <f>B10*N4</f>
        <v>192</v>
      </c>
    </row>
    <row r="11" spans="2:14" ht="21" x14ac:dyDescent="0.25">
      <c r="B11" s="3">
        <v>17</v>
      </c>
      <c r="C11" s="4">
        <f>B11*C4</f>
        <v>17</v>
      </c>
      <c r="D11" s="4">
        <f>B11*D4</f>
        <v>34</v>
      </c>
      <c r="E11" s="4">
        <f>B11*E4</f>
        <v>51</v>
      </c>
      <c r="F11" s="4">
        <f>B11*F4</f>
        <v>68</v>
      </c>
      <c r="G11" s="4">
        <f>B11*G4</f>
        <v>85</v>
      </c>
      <c r="H11" s="4">
        <f>B11*H4</f>
        <v>102</v>
      </c>
      <c r="I11" s="4">
        <f>B11*I4</f>
        <v>119</v>
      </c>
      <c r="J11" s="4">
        <f>B11*J4</f>
        <v>136</v>
      </c>
      <c r="K11" s="4">
        <f>B11*K4</f>
        <v>153</v>
      </c>
      <c r="L11" s="4">
        <f>B11*L4</f>
        <v>170</v>
      </c>
      <c r="M11" s="4">
        <f>B11*M4</f>
        <v>187</v>
      </c>
      <c r="N11" s="4">
        <f>B11*N4</f>
        <v>204</v>
      </c>
    </row>
    <row r="12" spans="2:14" ht="21" x14ac:dyDescent="0.25">
      <c r="B12" s="3">
        <v>18</v>
      </c>
      <c r="C12" s="4">
        <f>B12*C4</f>
        <v>18</v>
      </c>
      <c r="D12" s="4">
        <f>B12*D4</f>
        <v>36</v>
      </c>
      <c r="E12" s="4">
        <f>B12*E4</f>
        <v>54</v>
      </c>
      <c r="F12" s="4">
        <f>B12*F4</f>
        <v>72</v>
      </c>
      <c r="G12" s="4">
        <f>B12*G4</f>
        <v>90</v>
      </c>
      <c r="H12" s="4">
        <f>B12*H4</f>
        <v>108</v>
      </c>
      <c r="I12" s="4">
        <f>B12*I4</f>
        <v>126</v>
      </c>
      <c r="J12" s="4">
        <f>B12*J4</f>
        <v>144</v>
      </c>
      <c r="K12" s="4">
        <f>B12*K4</f>
        <v>162</v>
      </c>
      <c r="L12" s="4">
        <f>B12*L4</f>
        <v>180</v>
      </c>
      <c r="M12" s="4">
        <f>B12*M4</f>
        <v>198</v>
      </c>
      <c r="N12" s="4">
        <f>B12*N4</f>
        <v>216</v>
      </c>
    </row>
    <row r="13" spans="2:14" ht="21" x14ac:dyDescent="0.25">
      <c r="B13" s="3">
        <v>19</v>
      </c>
      <c r="C13" s="4">
        <f>B13*C4</f>
        <v>19</v>
      </c>
      <c r="D13" s="4">
        <f>B13*D4</f>
        <v>38</v>
      </c>
      <c r="E13" s="4">
        <f>B13*E4</f>
        <v>57</v>
      </c>
      <c r="F13" s="4">
        <f>B13*F4</f>
        <v>76</v>
      </c>
      <c r="G13" s="4">
        <f>B13*G4</f>
        <v>95</v>
      </c>
      <c r="H13" s="4">
        <f>B13*H4</f>
        <v>114</v>
      </c>
      <c r="I13" s="4">
        <f>B13*I4</f>
        <v>133</v>
      </c>
      <c r="J13" s="4">
        <f>B13*J4</f>
        <v>152</v>
      </c>
      <c r="K13" s="4">
        <f>B13*K4</f>
        <v>171</v>
      </c>
      <c r="L13" s="4">
        <f>B13*L4</f>
        <v>190</v>
      </c>
      <c r="M13" s="4">
        <f>B13*M4</f>
        <v>209</v>
      </c>
      <c r="N13" s="4">
        <f>B13*N4</f>
        <v>228</v>
      </c>
    </row>
    <row r="14" spans="2:14" ht="21" x14ac:dyDescent="0.25">
      <c r="B14" s="3">
        <v>20</v>
      </c>
      <c r="C14" s="4">
        <f>B14*C4</f>
        <v>20</v>
      </c>
      <c r="D14" s="4">
        <f>B14*D4</f>
        <v>40</v>
      </c>
      <c r="E14" s="4">
        <f>B14*E4</f>
        <v>60</v>
      </c>
      <c r="F14" s="4">
        <f>B14*F4</f>
        <v>80</v>
      </c>
      <c r="G14" s="4">
        <f>B14*G4</f>
        <v>100</v>
      </c>
      <c r="H14" s="4">
        <f>B14*H4</f>
        <v>120</v>
      </c>
      <c r="I14" s="4">
        <f>B14*I4</f>
        <v>140</v>
      </c>
      <c r="J14" s="4">
        <f>B14*J4</f>
        <v>160</v>
      </c>
      <c r="K14" s="4">
        <f>B14*K4</f>
        <v>180</v>
      </c>
      <c r="L14" s="4">
        <f>B14*L4</f>
        <v>200</v>
      </c>
      <c r="M14" s="4">
        <f>B14*M4</f>
        <v>220</v>
      </c>
      <c r="N14" s="4">
        <f>B14*N4</f>
        <v>240</v>
      </c>
    </row>
    <row r="15" spans="2:14" ht="21" x14ac:dyDescent="0.25">
      <c r="B15" s="3">
        <v>21</v>
      </c>
      <c r="C15" s="4">
        <f>B15*C4</f>
        <v>21</v>
      </c>
      <c r="D15" s="4">
        <f>B15*D4</f>
        <v>42</v>
      </c>
      <c r="E15" s="4">
        <f>B15*E4</f>
        <v>63</v>
      </c>
      <c r="F15" s="4">
        <f>B15*F4</f>
        <v>84</v>
      </c>
      <c r="G15" s="4">
        <f>B15*G4</f>
        <v>105</v>
      </c>
      <c r="H15" s="4">
        <f>B15*H4</f>
        <v>126</v>
      </c>
      <c r="I15" s="4">
        <f>B15*I4</f>
        <v>147</v>
      </c>
      <c r="J15" s="4">
        <f>B15*J4</f>
        <v>168</v>
      </c>
      <c r="K15" s="4">
        <f>B15*K4</f>
        <v>189</v>
      </c>
      <c r="L15" s="4">
        <f>B15*L4</f>
        <v>210</v>
      </c>
      <c r="M15" s="4">
        <f>B15*M4</f>
        <v>231</v>
      </c>
      <c r="N15" s="4">
        <f>B15*N4</f>
        <v>252</v>
      </c>
    </row>
    <row r="16" spans="2:14" ht="21" x14ac:dyDescent="0.25">
      <c r="B16" s="3">
        <v>22</v>
      </c>
      <c r="C16" s="4">
        <f>B16*C4</f>
        <v>22</v>
      </c>
      <c r="D16" s="4">
        <f>B16*D4</f>
        <v>44</v>
      </c>
      <c r="E16" s="4">
        <f>B16*E4</f>
        <v>66</v>
      </c>
      <c r="F16" s="4">
        <f>B16*F4</f>
        <v>88</v>
      </c>
      <c r="G16" s="4">
        <f>B16*G4</f>
        <v>110</v>
      </c>
      <c r="H16" s="4">
        <f>B16*H4</f>
        <v>132</v>
      </c>
      <c r="I16" s="4">
        <f>B16*I4</f>
        <v>154</v>
      </c>
      <c r="J16" s="4">
        <f>B16*J4</f>
        <v>176</v>
      </c>
      <c r="K16" s="4">
        <f>B16*K4</f>
        <v>198</v>
      </c>
      <c r="L16" s="4">
        <f>B16*L4</f>
        <v>220</v>
      </c>
      <c r="M16" s="4">
        <f>B16*M4</f>
        <v>242</v>
      </c>
      <c r="N16" s="4">
        <f>B16*N4</f>
        <v>264</v>
      </c>
    </row>
  </sheetData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workbookViewId="0">
      <selection sqref="A1:XFD1048576"/>
    </sheetView>
  </sheetViews>
  <sheetFormatPr defaultColWidth="6.28515625" defaultRowHeight="31.5" customHeight="1" x14ac:dyDescent="0.25"/>
  <sheetData>
    <row r="1" spans="1:13" ht="31.5" customHeight="1" x14ac:dyDescent="0.35">
      <c r="A1" s="18" t="s">
        <v>94</v>
      </c>
    </row>
    <row r="3" spans="1:13" ht="31.5" customHeight="1" x14ac:dyDescent="0.25">
      <c r="A3" s="3" t="s">
        <v>79</v>
      </c>
      <c r="B3" s="3">
        <v>13</v>
      </c>
      <c r="C3" s="3">
        <v>14</v>
      </c>
      <c r="D3" s="3">
        <v>15</v>
      </c>
      <c r="E3" s="3">
        <v>16</v>
      </c>
      <c r="F3" s="3">
        <v>17</v>
      </c>
      <c r="G3" s="3">
        <v>18</v>
      </c>
      <c r="H3" s="3">
        <v>19</v>
      </c>
      <c r="I3" s="3">
        <v>20</v>
      </c>
      <c r="J3" s="3">
        <v>21</v>
      </c>
      <c r="K3" s="3">
        <v>22</v>
      </c>
      <c r="L3" s="3">
        <v>23</v>
      </c>
      <c r="M3" s="3">
        <v>24</v>
      </c>
    </row>
    <row r="4" spans="1:13" ht="31.5" customHeight="1" x14ac:dyDescent="0.25">
      <c r="A4" s="3">
        <v>13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31.5" customHeight="1" x14ac:dyDescent="0.25">
      <c r="A5" s="3">
        <v>14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31.5" customHeight="1" x14ac:dyDescent="0.25">
      <c r="A6" s="3">
        <v>15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1.5" customHeight="1" x14ac:dyDescent="0.25">
      <c r="A7" s="3">
        <v>16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31.5" customHeight="1" x14ac:dyDescent="0.25">
      <c r="A8" s="3">
        <v>17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31.5" customHeight="1" x14ac:dyDescent="0.25">
      <c r="A9" s="3">
        <v>18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31.5" customHeight="1" x14ac:dyDescent="0.25">
      <c r="A10" s="3">
        <v>19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1.5" customHeight="1" x14ac:dyDescent="0.25">
      <c r="A11" s="3">
        <v>20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1.5" customHeight="1" x14ac:dyDescent="0.25">
      <c r="A12" s="3">
        <v>21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1.5" customHeight="1" x14ac:dyDescent="0.25">
      <c r="A13" s="3">
        <v>22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31.5" customHeight="1" x14ac:dyDescent="0.25">
      <c r="A14" s="3">
        <v>23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ht="31.5" customHeight="1" x14ac:dyDescent="0.25">
      <c r="A15" s="3">
        <v>24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</sheetData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workbookViewId="0">
      <selection activeCell="H6" sqref="H6"/>
    </sheetView>
  </sheetViews>
  <sheetFormatPr defaultColWidth="6.28515625" defaultRowHeight="31.5" customHeight="1" x14ac:dyDescent="0.25"/>
  <sheetData>
    <row r="1" spans="1:13" ht="31.5" customHeight="1" x14ac:dyDescent="0.35">
      <c r="A1" s="18" t="s">
        <v>94</v>
      </c>
    </row>
    <row r="3" spans="1:13" ht="31.5" customHeight="1" x14ac:dyDescent="0.25">
      <c r="A3" s="3" t="s">
        <v>79</v>
      </c>
      <c r="B3" s="3">
        <v>13</v>
      </c>
      <c r="C3" s="3">
        <v>14</v>
      </c>
      <c r="D3" s="3">
        <v>15</v>
      </c>
      <c r="E3" s="3">
        <v>16</v>
      </c>
      <c r="F3" s="3">
        <v>17</v>
      </c>
      <c r="G3" s="3">
        <v>18</v>
      </c>
      <c r="H3" s="3">
        <v>19</v>
      </c>
      <c r="I3" s="3">
        <v>20</v>
      </c>
      <c r="J3" s="3">
        <v>21</v>
      </c>
      <c r="K3" s="3">
        <v>22</v>
      </c>
      <c r="L3" s="3">
        <v>23</v>
      </c>
      <c r="M3" s="3">
        <v>24</v>
      </c>
    </row>
    <row r="4" spans="1:13" ht="31.5" customHeight="1" x14ac:dyDescent="0.25">
      <c r="A4" s="3">
        <v>13</v>
      </c>
      <c r="B4" s="21">
        <f>B3*A4</f>
        <v>169</v>
      </c>
      <c r="C4" s="21">
        <f>C3*A4</f>
        <v>182</v>
      </c>
      <c r="D4" s="21">
        <f>D3*A4</f>
        <v>195</v>
      </c>
      <c r="E4" s="21">
        <f>E3*A4</f>
        <v>208</v>
      </c>
      <c r="F4" s="21">
        <f>F3*A4</f>
        <v>221</v>
      </c>
      <c r="G4" s="21">
        <f>G3*A4</f>
        <v>234</v>
      </c>
      <c r="H4" s="21">
        <f>H3*A4</f>
        <v>247</v>
      </c>
      <c r="I4" s="21">
        <f>I3*A4</f>
        <v>260</v>
      </c>
      <c r="J4" s="21">
        <f>J3*A4</f>
        <v>273</v>
      </c>
      <c r="K4" s="21">
        <f>K3*A4</f>
        <v>286</v>
      </c>
      <c r="L4" s="21">
        <f>L3*A4</f>
        <v>299</v>
      </c>
      <c r="M4" s="21">
        <f>M3*A4</f>
        <v>312</v>
      </c>
    </row>
    <row r="5" spans="1:13" ht="31.5" customHeight="1" x14ac:dyDescent="0.25">
      <c r="A5" s="3">
        <v>14</v>
      </c>
      <c r="B5" s="21">
        <f>B3*A5</f>
        <v>182</v>
      </c>
      <c r="C5" s="21">
        <f>C3*A5</f>
        <v>196</v>
      </c>
      <c r="D5" s="21">
        <f>D3*A5</f>
        <v>210</v>
      </c>
      <c r="E5" s="21">
        <f>E3*A5</f>
        <v>224</v>
      </c>
      <c r="F5" s="21">
        <f>F3*A5</f>
        <v>238</v>
      </c>
      <c r="G5" s="21">
        <f>G3*A5</f>
        <v>252</v>
      </c>
      <c r="H5" s="21">
        <f>H3*A5</f>
        <v>266</v>
      </c>
      <c r="I5" s="21">
        <f>I3*A5</f>
        <v>280</v>
      </c>
      <c r="J5" s="21">
        <f>J3*A5</f>
        <v>294</v>
      </c>
      <c r="K5" s="21">
        <f>K3*A5</f>
        <v>308</v>
      </c>
      <c r="L5" s="21">
        <f>L3*A5</f>
        <v>322</v>
      </c>
      <c r="M5" s="21">
        <f>M3*A5</f>
        <v>336</v>
      </c>
    </row>
    <row r="6" spans="1:13" ht="31.5" customHeight="1" x14ac:dyDescent="0.25">
      <c r="A6" s="3">
        <v>15</v>
      </c>
      <c r="B6" s="21">
        <f>B3*A6</f>
        <v>195</v>
      </c>
      <c r="C6" s="21">
        <f>C3*A6</f>
        <v>210</v>
      </c>
      <c r="D6" s="21">
        <f>D3*A6</f>
        <v>225</v>
      </c>
      <c r="E6" s="21">
        <f>E3*A6</f>
        <v>240</v>
      </c>
      <c r="F6" s="21">
        <f>F3*A6</f>
        <v>255</v>
      </c>
      <c r="G6" s="21">
        <f>G3*A6</f>
        <v>270</v>
      </c>
      <c r="H6" s="21">
        <f>H3*A6</f>
        <v>285</v>
      </c>
      <c r="I6" s="21">
        <f>I3*A6</f>
        <v>300</v>
      </c>
      <c r="J6" s="21">
        <f>J3*A6</f>
        <v>315</v>
      </c>
      <c r="K6" s="21">
        <f>K3*A6</f>
        <v>330</v>
      </c>
      <c r="L6" s="21">
        <f>L3*A6</f>
        <v>345</v>
      </c>
      <c r="M6" s="21">
        <f>M3*A6</f>
        <v>360</v>
      </c>
    </row>
    <row r="7" spans="1:13" ht="31.5" customHeight="1" x14ac:dyDescent="0.25">
      <c r="A7" s="3">
        <v>16</v>
      </c>
      <c r="B7" s="21">
        <f>B3*A7</f>
        <v>208</v>
      </c>
      <c r="C7" s="21">
        <f>C3*A7</f>
        <v>224</v>
      </c>
      <c r="D7" s="21">
        <f>D3*A7</f>
        <v>240</v>
      </c>
      <c r="E7" s="21">
        <f>E3*A7</f>
        <v>256</v>
      </c>
      <c r="F7" s="21">
        <f>F3*A7</f>
        <v>272</v>
      </c>
      <c r="G7" s="21">
        <f>G3*A7</f>
        <v>288</v>
      </c>
      <c r="H7" s="21">
        <f>H3*A7</f>
        <v>304</v>
      </c>
      <c r="I7" s="21">
        <f>I3*A7</f>
        <v>320</v>
      </c>
      <c r="J7" s="21">
        <f>J3*A7</f>
        <v>336</v>
      </c>
      <c r="K7" s="21">
        <f>K3*A7</f>
        <v>352</v>
      </c>
      <c r="L7" s="21">
        <f>L3*A7</f>
        <v>368</v>
      </c>
      <c r="M7" s="21">
        <f>M3*A7</f>
        <v>384</v>
      </c>
    </row>
    <row r="8" spans="1:13" ht="31.5" customHeight="1" x14ac:dyDescent="0.25">
      <c r="A8" s="3">
        <v>17</v>
      </c>
      <c r="B8" s="21">
        <f>B3*A8</f>
        <v>221</v>
      </c>
      <c r="C8" s="21">
        <f>C3*A8</f>
        <v>238</v>
      </c>
      <c r="D8" s="21">
        <f>D3*A8</f>
        <v>255</v>
      </c>
      <c r="E8" s="21">
        <f>E3*A8</f>
        <v>272</v>
      </c>
      <c r="F8" s="21">
        <f>F3*A8</f>
        <v>289</v>
      </c>
      <c r="G8" s="21">
        <f>G3*A8</f>
        <v>306</v>
      </c>
      <c r="H8" s="21">
        <f>H3*A8</f>
        <v>323</v>
      </c>
      <c r="I8" s="21">
        <f>I3*A8</f>
        <v>340</v>
      </c>
      <c r="J8" s="21">
        <f>J3*A8</f>
        <v>357</v>
      </c>
      <c r="K8" s="21">
        <f>K3*A8</f>
        <v>374</v>
      </c>
      <c r="L8" s="21">
        <f>L3*A8</f>
        <v>391</v>
      </c>
      <c r="M8" s="21">
        <f>M3*A8</f>
        <v>408</v>
      </c>
    </row>
    <row r="9" spans="1:13" ht="31.5" customHeight="1" x14ac:dyDescent="0.25">
      <c r="A9" s="3">
        <v>18</v>
      </c>
      <c r="B9" s="21">
        <f>B3*A9</f>
        <v>234</v>
      </c>
      <c r="C9" s="21">
        <f>C3*A9</f>
        <v>252</v>
      </c>
      <c r="D9" s="21">
        <f>D3*A9</f>
        <v>270</v>
      </c>
      <c r="E9" s="21">
        <f>E3*A9</f>
        <v>288</v>
      </c>
      <c r="F9" s="21">
        <f>F3*A9</f>
        <v>306</v>
      </c>
      <c r="G9" s="21">
        <f>G3*A9</f>
        <v>324</v>
      </c>
      <c r="H9" s="21">
        <f>H3*A9</f>
        <v>342</v>
      </c>
      <c r="I9" s="21">
        <f>I3*A9</f>
        <v>360</v>
      </c>
      <c r="J9" s="21">
        <f>J3*A9</f>
        <v>378</v>
      </c>
      <c r="K9" s="21">
        <f>K3*A9</f>
        <v>396</v>
      </c>
      <c r="L9" s="21">
        <f>L3*A9</f>
        <v>414</v>
      </c>
      <c r="M9" s="21">
        <f>M3*A9</f>
        <v>432</v>
      </c>
    </row>
    <row r="10" spans="1:13" ht="31.5" customHeight="1" x14ac:dyDescent="0.25">
      <c r="A10" s="3">
        <v>19</v>
      </c>
      <c r="B10" s="21">
        <f>B3*A10</f>
        <v>247</v>
      </c>
      <c r="C10" s="21">
        <f>C3*A10</f>
        <v>266</v>
      </c>
      <c r="D10" s="21">
        <f>D3*A10</f>
        <v>285</v>
      </c>
      <c r="E10" s="21">
        <f>E3*A10</f>
        <v>304</v>
      </c>
      <c r="F10" s="21">
        <f>F3*A10</f>
        <v>323</v>
      </c>
      <c r="G10" s="21">
        <f>G3*A10</f>
        <v>342</v>
      </c>
      <c r="H10" s="21">
        <f>H3*A10</f>
        <v>361</v>
      </c>
      <c r="I10" s="21">
        <f>I3*A10</f>
        <v>380</v>
      </c>
      <c r="J10" s="21">
        <f>J3*A10</f>
        <v>399</v>
      </c>
      <c r="K10" s="21">
        <f>K3*A10</f>
        <v>418</v>
      </c>
      <c r="L10" s="21">
        <f>L3*A10</f>
        <v>437</v>
      </c>
      <c r="M10" s="21">
        <f>M3*A10</f>
        <v>456</v>
      </c>
    </row>
    <row r="11" spans="1:13" ht="31.5" customHeight="1" x14ac:dyDescent="0.25">
      <c r="A11" s="3">
        <v>20</v>
      </c>
      <c r="B11" s="21">
        <f>B3*A11</f>
        <v>260</v>
      </c>
      <c r="C11" s="21">
        <f>C3*A11</f>
        <v>280</v>
      </c>
      <c r="D11" s="21">
        <f>D3*A11</f>
        <v>300</v>
      </c>
      <c r="E11" s="21">
        <f>E3*A11</f>
        <v>320</v>
      </c>
      <c r="F11" s="21">
        <f>F3*A11</f>
        <v>340</v>
      </c>
      <c r="G11" s="21">
        <f>G3*A11</f>
        <v>360</v>
      </c>
      <c r="H11" s="21">
        <f>H3*A11</f>
        <v>380</v>
      </c>
      <c r="I11" s="21">
        <f>I3*A11</f>
        <v>400</v>
      </c>
      <c r="J11" s="21">
        <f>J3*A11</f>
        <v>420</v>
      </c>
      <c r="K11" s="21">
        <f>K3*A11</f>
        <v>440</v>
      </c>
      <c r="L11" s="21">
        <f>L3*A11</f>
        <v>460</v>
      </c>
      <c r="M11" s="21">
        <f>M3*A11</f>
        <v>480</v>
      </c>
    </row>
    <row r="12" spans="1:13" ht="31.5" customHeight="1" x14ac:dyDescent="0.25">
      <c r="A12" s="3">
        <v>21</v>
      </c>
      <c r="B12" s="21">
        <f>B3*A12</f>
        <v>273</v>
      </c>
      <c r="C12" s="21">
        <f>C3*A12</f>
        <v>294</v>
      </c>
      <c r="D12" s="21">
        <f>D3*A12</f>
        <v>315</v>
      </c>
      <c r="E12" s="21">
        <f>E3*A12</f>
        <v>336</v>
      </c>
      <c r="F12" s="21">
        <f>F3*A12</f>
        <v>357</v>
      </c>
      <c r="G12" s="21">
        <f>G3*A12</f>
        <v>378</v>
      </c>
      <c r="H12" s="21">
        <f>H3*A12</f>
        <v>399</v>
      </c>
      <c r="I12" s="21">
        <f>I3*A12</f>
        <v>420</v>
      </c>
      <c r="J12" s="21">
        <f>J3*A12</f>
        <v>441</v>
      </c>
      <c r="K12" s="21">
        <f>K3*A12</f>
        <v>462</v>
      </c>
      <c r="L12" s="21">
        <f>L3*A12</f>
        <v>483</v>
      </c>
      <c r="M12" s="21">
        <f>M3*A12</f>
        <v>504</v>
      </c>
    </row>
    <row r="13" spans="1:13" ht="31.5" customHeight="1" x14ac:dyDescent="0.25">
      <c r="A13" s="3">
        <v>22</v>
      </c>
      <c r="B13" s="21">
        <f>B3*A13</f>
        <v>286</v>
      </c>
      <c r="C13" s="21">
        <f>C3*A13</f>
        <v>308</v>
      </c>
      <c r="D13" s="21">
        <f>D3*A13</f>
        <v>330</v>
      </c>
      <c r="E13" s="21">
        <f>E3*A13</f>
        <v>352</v>
      </c>
      <c r="F13" s="21">
        <f>F3*A13</f>
        <v>374</v>
      </c>
      <c r="G13" s="21">
        <f>G3*A13</f>
        <v>396</v>
      </c>
      <c r="H13" s="21">
        <f>H3*A13</f>
        <v>418</v>
      </c>
      <c r="I13" s="21">
        <f>I3*A13</f>
        <v>440</v>
      </c>
      <c r="J13" s="21">
        <f>J3*A13</f>
        <v>462</v>
      </c>
      <c r="K13" s="21">
        <f>K3*A13</f>
        <v>484</v>
      </c>
      <c r="L13" s="21">
        <f>L3*A13</f>
        <v>506</v>
      </c>
      <c r="M13" s="21">
        <f>M3*A13</f>
        <v>528</v>
      </c>
    </row>
    <row r="14" spans="1:13" ht="31.5" customHeight="1" x14ac:dyDescent="0.25">
      <c r="A14" s="3">
        <v>23</v>
      </c>
      <c r="B14" s="21">
        <f>B3*A14</f>
        <v>299</v>
      </c>
      <c r="C14" s="21">
        <f>C3*A14</f>
        <v>322</v>
      </c>
      <c r="D14" s="21">
        <f>D3*A14</f>
        <v>345</v>
      </c>
      <c r="E14" s="21">
        <f>E3*A14</f>
        <v>368</v>
      </c>
      <c r="F14" s="21">
        <f>F3*A14</f>
        <v>391</v>
      </c>
      <c r="G14" s="21">
        <f>G3*A14</f>
        <v>414</v>
      </c>
      <c r="H14" s="21">
        <f>H3*A14</f>
        <v>437</v>
      </c>
      <c r="I14" s="21">
        <f>I3*A14</f>
        <v>460</v>
      </c>
      <c r="J14" s="21">
        <f>J3*A14</f>
        <v>483</v>
      </c>
      <c r="K14" s="21">
        <f>K3*A14</f>
        <v>506</v>
      </c>
      <c r="L14" s="21">
        <f>L3*A14</f>
        <v>529</v>
      </c>
      <c r="M14" s="21">
        <f>M3*A14</f>
        <v>552</v>
      </c>
    </row>
    <row r="15" spans="1:13" ht="31.5" customHeight="1" x14ac:dyDescent="0.25">
      <c r="A15" s="3">
        <v>24</v>
      </c>
      <c r="B15" s="21">
        <f>B3*A15</f>
        <v>312</v>
      </c>
      <c r="C15" s="21">
        <f>C3*A15</f>
        <v>336</v>
      </c>
      <c r="D15" s="21">
        <f>D3*A15</f>
        <v>360</v>
      </c>
      <c r="E15" s="21">
        <f>E3*A15</f>
        <v>384</v>
      </c>
      <c r="F15" s="21">
        <f>F3*A15</f>
        <v>408</v>
      </c>
      <c r="G15" s="21">
        <f>G3*A15</f>
        <v>432</v>
      </c>
      <c r="H15" s="21">
        <f>H3*A15</f>
        <v>456</v>
      </c>
      <c r="I15" s="21">
        <f>I3*A15</f>
        <v>480</v>
      </c>
      <c r="J15" s="21">
        <f>J3*A15</f>
        <v>504</v>
      </c>
      <c r="K15" s="21">
        <f>K3*A15</f>
        <v>528</v>
      </c>
      <c r="L15" s="21">
        <f>L3*A15</f>
        <v>552</v>
      </c>
      <c r="M15" s="21">
        <f>M3*A15</f>
        <v>576</v>
      </c>
    </row>
  </sheetData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workbookViewId="0"/>
  </sheetViews>
  <sheetFormatPr defaultColWidth="6.28515625" defaultRowHeight="15" x14ac:dyDescent="0.25"/>
  <sheetData>
    <row r="1" spans="1:13" ht="31.5" customHeight="1" x14ac:dyDescent="0.35">
      <c r="A1" s="18" t="s">
        <v>95</v>
      </c>
    </row>
    <row r="3" spans="1:13" ht="31.5" customHeight="1" x14ac:dyDescent="0.25">
      <c r="A3" s="3" t="s">
        <v>79</v>
      </c>
      <c r="B3" s="3">
        <v>14</v>
      </c>
      <c r="C3" s="3">
        <v>18</v>
      </c>
      <c r="D3" s="3">
        <v>23</v>
      </c>
      <c r="E3" s="3">
        <v>20</v>
      </c>
      <c r="F3" s="3">
        <v>24</v>
      </c>
      <c r="G3" s="3">
        <v>13</v>
      </c>
      <c r="H3" s="3">
        <v>22</v>
      </c>
      <c r="I3" s="3">
        <v>16</v>
      </c>
      <c r="J3" s="3">
        <v>21</v>
      </c>
      <c r="K3" s="3">
        <v>19</v>
      </c>
      <c r="L3" s="3">
        <v>15</v>
      </c>
      <c r="M3" s="3">
        <v>17</v>
      </c>
    </row>
    <row r="4" spans="1:13" ht="31.5" customHeight="1" x14ac:dyDescent="0.25">
      <c r="A4" s="3">
        <v>18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31.5" customHeight="1" x14ac:dyDescent="0.25">
      <c r="A5" s="3">
        <v>23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31.5" customHeight="1" x14ac:dyDescent="0.25">
      <c r="A6" s="3">
        <v>20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1.5" customHeight="1" x14ac:dyDescent="0.25">
      <c r="A7" s="3">
        <v>13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</row>
    <row r="8" spans="1:13" ht="31.5" customHeight="1" x14ac:dyDescent="0.25">
      <c r="A8" s="3">
        <v>21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</row>
    <row r="9" spans="1:13" ht="31.5" customHeight="1" x14ac:dyDescent="0.25">
      <c r="A9" s="3">
        <v>16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</row>
    <row r="10" spans="1:13" ht="31.5" customHeight="1" x14ac:dyDescent="0.25">
      <c r="A10" s="3">
        <v>14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 ht="31.5" customHeight="1" x14ac:dyDescent="0.25">
      <c r="A11" s="3">
        <v>24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</row>
    <row r="12" spans="1:13" ht="31.5" customHeight="1" x14ac:dyDescent="0.25">
      <c r="A12" s="3">
        <v>17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31.5" customHeight="1" x14ac:dyDescent="0.25">
      <c r="A13" s="3">
        <v>22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ht="31.5" customHeight="1" x14ac:dyDescent="0.25">
      <c r="A14" s="3">
        <v>19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ht="31.5" customHeight="1" x14ac:dyDescent="0.25">
      <c r="A15" s="3">
        <v>15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</sheetData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workbookViewId="0">
      <selection activeCell="S6" sqref="S6"/>
    </sheetView>
  </sheetViews>
  <sheetFormatPr defaultColWidth="6.28515625" defaultRowHeight="15" x14ac:dyDescent="0.25"/>
  <sheetData>
    <row r="1" spans="1:13" ht="31.5" customHeight="1" x14ac:dyDescent="0.35">
      <c r="A1" s="18" t="s">
        <v>95</v>
      </c>
    </row>
    <row r="3" spans="1:13" ht="31.5" customHeight="1" x14ac:dyDescent="0.25">
      <c r="A3" s="3" t="s">
        <v>79</v>
      </c>
      <c r="B3" s="3">
        <v>14</v>
      </c>
      <c r="C3" s="3">
        <v>18</v>
      </c>
      <c r="D3" s="3">
        <v>23</v>
      </c>
      <c r="E3" s="3">
        <v>20</v>
      </c>
      <c r="F3" s="3">
        <v>24</v>
      </c>
      <c r="G3" s="3">
        <v>13</v>
      </c>
      <c r="H3" s="3">
        <v>22</v>
      </c>
      <c r="I3" s="3">
        <v>16</v>
      </c>
      <c r="J3" s="3">
        <v>21</v>
      </c>
      <c r="K3" s="3">
        <v>19</v>
      </c>
      <c r="L3" s="3">
        <v>15</v>
      </c>
      <c r="M3" s="3">
        <v>17</v>
      </c>
    </row>
    <row r="4" spans="1:13" ht="31.5" customHeight="1" x14ac:dyDescent="0.25">
      <c r="A4" s="3">
        <v>18</v>
      </c>
      <c r="B4" s="21">
        <f>B3*A4</f>
        <v>252</v>
      </c>
      <c r="C4" s="21">
        <f>C3*A4</f>
        <v>324</v>
      </c>
      <c r="D4" s="21">
        <f>D3*A4</f>
        <v>414</v>
      </c>
      <c r="E4" s="21">
        <f>E3*A4</f>
        <v>360</v>
      </c>
      <c r="F4" s="21">
        <f>F3*A4</f>
        <v>432</v>
      </c>
      <c r="G4" s="21">
        <f>G3*A4</f>
        <v>234</v>
      </c>
      <c r="H4" s="21">
        <f>H3*A4</f>
        <v>396</v>
      </c>
      <c r="I4" s="21">
        <f>I3*A4</f>
        <v>288</v>
      </c>
      <c r="J4" s="21">
        <f>J3*A4</f>
        <v>378</v>
      </c>
      <c r="K4" s="21">
        <f>K3*A4</f>
        <v>342</v>
      </c>
      <c r="L4" s="21">
        <f>L3*A4</f>
        <v>270</v>
      </c>
      <c r="M4" s="21">
        <f>M3*A4</f>
        <v>306</v>
      </c>
    </row>
    <row r="5" spans="1:13" ht="31.5" customHeight="1" x14ac:dyDescent="0.25">
      <c r="A5" s="3">
        <v>23</v>
      </c>
      <c r="B5" s="21">
        <f>B3*A5</f>
        <v>322</v>
      </c>
      <c r="C5" s="21">
        <f>C3*A5</f>
        <v>414</v>
      </c>
      <c r="D5" s="21">
        <f>D3*A5</f>
        <v>529</v>
      </c>
      <c r="E5" s="21">
        <f>E3*A5</f>
        <v>460</v>
      </c>
      <c r="F5" s="21">
        <f>F3*A5</f>
        <v>552</v>
      </c>
      <c r="G5" s="21">
        <f>G3*A5</f>
        <v>299</v>
      </c>
      <c r="H5" s="21">
        <f>H3*A5</f>
        <v>506</v>
      </c>
      <c r="I5" s="21">
        <f>I3*A5</f>
        <v>368</v>
      </c>
      <c r="J5" s="21">
        <f>J3*A5</f>
        <v>483</v>
      </c>
      <c r="K5" s="21">
        <f>K3*A5</f>
        <v>437</v>
      </c>
      <c r="L5" s="21">
        <f>L3*A5</f>
        <v>345</v>
      </c>
      <c r="M5" s="21">
        <f>M3*A5</f>
        <v>391</v>
      </c>
    </row>
    <row r="6" spans="1:13" ht="31.5" customHeight="1" x14ac:dyDescent="0.25">
      <c r="A6" s="3">
        <v>20</v>
      </c>
      <c r="B6" s="21">
        <f>B3*A6</f>
        <v>280</v>
      </c>
      <c r="C6" s="21">
        <f>C3*A6</f>
        <v>360</v>
      </c>
      <c r="D6" s="21">
        <f>D3*A6</f>
        <v>460</v>
      </c>
      <c r="E6" s="21">
        <f>E3*A6</f>
        <v>400</v>
      </c>
      <c r="F6" s="21">
        <f>F3*A6</f>
        <v>480</v>
      </c>
      <c r="G6" s="21">
        <f>G3*A6</f>
        <v>260</v>
      </c>
      <c r="H6" s="21">
        <f>H3*A6</f>
        <v>440</v>
      </c>
      <c r="I6" s="21">
        <f>I3*A6</f>
        <v>320</v>
      </c>
      <c r="J6" s="21">
        <f>J3*A6</f>
        <v>420</v>
      </c>
      <c r="K6" s="21">
        <f>K3*A6</f>
        <v>380</v>
      </c>
      <c r="L6" s="21">
        <f>L3*A6</f>
        <v>300</v>
      </c>
      <c r="M6" s="21">
        <f>M3*A6</f>
        <v>340</v>
      </c>
    </row>
    <row r="7" spans="1:13" ht="31.5" customHeight="1" x14ac:dyDescent="0.25">
      <c r="A7" s="3">
        <v>13</v>
      </c>
      <c r="B7" s="21">
        <f>B3*A7</f>
        <v>182</v>
      </c>
      <c r="C7" s="21">
        <f>C3*A7</f>
        <v>234</v>
      </c>
      <c r="D7" s="21">
        <f>D3*A7</f>
        <v>299</v>
      </c>
      <c r="E7" s="21">
        <f>E3*A7</f>
        <v>260</v>
      </c>
      <c r="F7" s="21">
        <f>F3*A7</f>
        <v>312</v>
      </c>
      <c r="G7" s="21">
        <f>G3*A7</f>
        <v>169</v>
      </c>
      <c r="H7" s="21">
        <f>H3*A7</f>
        <v>286</v>
      </c>
      <c r="I7" s="21">
        <f>I3*A7</f>
        <v>208</v>
      </c>
      <c r="J7" s="21">
        <f>J3*A7</f>
        <v>273</v>
      </c>
      <c r="K7" s="21">
        <f>K3*A7</f>
        <v>247</v>
      </c>
      <c r="L7" s="21">
        <f>L3*A7</f>
        <v>195</v>
      </c>
      <c r="M7" s="21">
        <f>M3*A7</f>
        <v>221</v>
      </c>
    </row>
    <row r="8" spans="1:13" ht="31.5" customHeight="1" x14ac:dyDescent="0.25">
      <c r="A8" s="3">
        <v>21</v>
      </c>
      <c r="B8" s="21">
        <f>B3*A8</f>
        <v>294</v>
      </c>
      <c r="C8" s="21">
        <f>C3*A8</f>
        <v>378</v>
      </c>
      <c r="D8" s="21">
        <f>D3*A8</f>
        <v>483</v>
      </c>
      <c r="E8" s="21">
        <f>E3*A8</f>
        <v>420</v>
      </c>
      <c r="F8" s="21">
        <f>F3*A8</f>
        <v>504</v>
      </c>
      <c r="G8" s="21">
        <f>G3*A8</f>
        <v>273</v>
      </c>
      <c r="H8" s="21">
        <f>H3*A8</f>
        <v>462</v>
      </c>
      <c r="I8" s="21">
        <f>I3*A8</f>
        <v>336</v>
      </c>
      <c r="J8" s="21">
        <f>J3*A8</f>
        <v>441</v>
      </c>
      <c r="K8" s="21">
        <f>K3*A8</f>
        <v>399</v>
      </c>
      <c r="L8" s="21">
        <f>L3*A8</f>
        <v>315</v>
      </c>
      <c r="M8" s="21">
        <f>M3*A8</f>
        <v>357</v>
      </c>
    </row>
    <row r="9" spans="1:13" ht="31.5" customHeight="1" x14ac:dyDescent="0.25">
      <c r="A9" s="3">
        <v>16</v>
      </c>
      <c r="B9" s="21">
        <f>B3*A9</f>
        <v>224</v>
      </c>
      <c r="C9" s="21">
        <f>C3*A9</f>
        <v>288</v>
      </c>
      <c r="D9" s="21">
        <f>D3*A9</f>
        <v>368</v>
      </c>
      <c r="E9" s="21">
        <f>E3*A9</f>
        <v>320</v>
      </c>
      <c r="F9" s="21">
        <f>F3*A9</f>
        <v>384</v>
      </c>
      <c r="G9" s="21">
        <f>G3*A9</f>
        <v>208</v>
      </c>
      <c r="H9" s="21">
        <f>H3*A9</f>
        <v>352</v>
      </c>
      <c r="I9" s="21">
        <f>I3*A9</f>
        <v>256</v>
      </c>
      <c r="J9" s="21">
        <f>J3*A9</f>
        <v>336</v>
      </c>
      <c r="K9" s="21">
        <f>K3*A9</f>
        <v>304</v>
      </c>
      <c r="L9" s="21">
        <f>L3*A9</f>
        <v>240</v>
      </c>
      <c r="M9" s="21">
        <f>M3*A9</f>
        <v>272</v>
      </c>
    </row>
    <row r="10" spans="1:13" ht="31.5" customHeight="1" x14ac:dyDescent="0.25">
      <c r="A10" s="3">
        <v>14</v>
      </c>
      <c r="B10" s="21">
        <f>B3*A10</f>
        <v>196</v>
      </c>
      <c r="C10" s="21">
        <f>C3*A10</f>
        <v>252</v>
      </c>
      <c r="D10" s="21">
        <f>D3*A10</f>
        <v>322</v>
      </c>
      <c r="E10" s="21">
        <f>E3*A10</f>
        <v>280</v>
      </c>
      <c r="F10" s="21">
        <f>F3*A10</f>
        <v>336</v>
      </c>
      <c r="G10" s="21">
        <f>G3*A10</f>
        <v>182</v>
      </c>
      <c r="H10" s="21">
        <f>H3*A10</f>
        <v>308</v>
      </c>
      <c r="I10" s="21">
        <f>I3*A10</f>
        <v>224</v>
      </c>
      <c r="J10" s="21">
        <f>J3*A10</f>
        <v>294</v>
      </c>
      <c r="K10" s="21">
        <f>K3*A10</f>
        <v>266</v>
      </c>
      <c r="L10" s="21">
        <f>L3*A10</f>
        <v>210</v>
      </c>
      <c r="M10" s="21">
        <f>M3*A10</f>
        <v>238</v>
      </c>
    </row>
    <row r="11" spans="1:13" ht="31.5" customHeight="1" x14ac:dyDescent="0.25">
      <c r="A11" s="3">
        <v>24</v>
      </c>
      <c r="B11" s="21">
        <f>B3*A11</f>
        <v>336</v>
      </c>
      <c r="C11" s="21">
        <f>C3*A11</f>
        <v>432</v>
      </c>
      <c r="D11" s="21">
        <f>D3*A11</f>
        <v>552</v>
      </c>
      <c r="E11" s="21">
        <f>E3*A11</f>
        <v>480</v>
      </c>
      <c r="F11" s="21">
        <f>F3*A11</f>
        <v>576</v>
      </c>
      <c r="G11" s="21">
        <f>G3*A11</f>
        <v>312</v>
      </c>
      <c r="H11" s="21">
        <f>H3*A11</f>
        <v>528</v>
      </c>
      <c r="I11" s="21">
        <f>I3*A11</f>
        <v>384</v>
      </c>
      <c r="J11" s="21">
        <f>J3*A11</f>
        <v>504</v>
      </c>
      <c r="K11" s="21">
        <f>K3*A11</f>
        <v>456</v>
      </c>
      <c r="L11" s="21">
        <f>L3*A11</f>
        <v>360</v>
      </c>
      <c r="M11" s="21">
        <f>M3*A11</f>
        <v>408</v>
      </c>
    </row>
    <row r="12" spans="1:13" ht="31.5" customHeight="1" x14ac:dyDescent="0.25">
      <c r="A12" s="3">
        <v>17</v>
      </c>
      <c r="B12" s="21">
        <f>B3*A12</f>
        <v>238</v>
      </c>
      <c r="C12" s="21">
        <f>C3*A12</f>
        <v>306</v>
      </c>
      <c r="D12" s="21">
        <f>D3*A12</f>
        <v>391</v>
      </c>
      <c r="E12" s="21">
        <f>E3*A12</f>
        <v>340</v>
      </c>
      <c r="F12" s="21">
        <f>F3*A12</f>
        <v>408</v>
      </c>
      <c r="G12" s="21">
        <f>G3*A12</f>
        <v>221</v>
      </c>
      <c r="H12" s="21">
        <f>H3*A12</f>
        <v>374</v>
      </c>
      <c r="I12" s="21">
        <f>I3*A12</f>
        <v>272</v>
      </c>
      <c r="J12" s="21">
        <f>J3*A12</f>
        <v>357</v>
      </c>
      <c r="K12" s="21">
        <f>K3*A12</f>
        <v>323</v>
      </c>
      <c r="L12" s="21">
        <f>L3*A12</f>
        <v>255</v>
      </c>
      <c r="M12" s="21">
        <f>M3*A12</f>
        <v>289</v>
      </c>
    </row>
    <row r="13" spans="1:13" ht="31.5" customHeight="1" x14ac:dyDescent="0.25">
      <c r="A13" s="3">
        <v>22</v>
      </c>
      <c r="B13" s="21">
        <f>B3*A13</f>
        <v>308</v>
      </c>
      <c r="C13" s="21">
        <f>C3*A13</f>
        <v>396</v>
      </c>
      <c r="D13" s="21">
        <f>D3*A13</f>
        <v>506</v>
      </c>
      <c r="E13" s="21">
        <f>E3*A13</f>
        <v>440</v>
      </c>
      <c r="F13" s="21">
        <f>F3*A13</f>
        <v>528</v>
      </c>
      <c r="G13" s="21">
        <f>G3*A13</f>
        <v>286</v>
      </c>
      <c r="H13" s="21">
        <f>H3*A13</f>
        <v>484</v>
      </c>
      <c r="I13" s="21">
        <f>I3*A13</f>
        <v>352</v>
      </c>
      <c r="J13" s="21">
        <f>J3*A13</f>
        <v>462</v>
      </c>
      <c r="K13" s="21">
        <f>K3*A13</f>
        <v>418</v>
      </c>
      <c r="L13" s="21">
        <f>L3*A13</f>
        <v>330</v>
      </c>
      <c r="M13" s="21">
        <f>M3*A13</f>
        <v>374</v>
      </c>
    </row>
    <row r="14" spans="1:13" ht="31.5" customHeight="1" x14ac:dyDescent="0.25">
      <c r="A14" s="3">
        <v>19</v>
      </c>
      <c r="B14" s="21">
        <f>B3*A14</f>
        <v>266</v>
      </c>
      <c r="C14" s="21">
        <f>C3*A14</f>
        <v>342</v>
      </c>
      <c r="D14" s="21">
        <f>D3*A14</f>
        <v>437</v>
      </c>
      <c r="E14" s="21">
        <f>E3*A14</f>
        <v>380</v>
      </c>
      <c r="F14" s="21">
        <f>F3*A14</f>
        <v>456</v>
      </c>
      <c r="G14" s="21">
        <f>G3*A14</f>
        <v>247</v>
      </c>
      <c r="H14" s="21">
        <f>H3*A14</f>
        <v>418</v>
      </c>
      <c r="I14" s="21">
        <f>I3*A14</f>
        <v>304</v>
      </c>
      <c r="J14" s="21">
        <f>J3*A14</f>
        <v>399</v>
      </c>
      <c r="K14" s="21">
        <f>K3*A14</f>
        <v>361</v>
      </c>
      <c r="L14" s="21">
        <f>L3*A14</f>
        <v>285</v>
      </c>
      <c r="M14" s="21">
        <f>M3*A14</f>
        <v>323</v>
      </c>
    </row>
    <row r="15" spans="1:13" ht="31.5" customHeight="1" x14ac:dyDescent="0.25">
      <c r="A15" s="3">
        <v>15</v>
      </c>
      <c r="B15" s="21">
        <f>B3*A15</f>
        <v>210</v>
      </c>
      <c r="C15" s="21">
        <f>C3*A15</f>
        <v>270</v>
      </c>
      <c r="D15" s="21">
        <f>D3*A15</f>
        <v>345</v>
      </c>
      <c r="E15" s="21">
        <f>E3*A15</f>
        <v>300</v>
      </c>
      <c r="F15" s="21">
        <f>F3*A15</f>
        <v>360</v>
      </c>
      <c r="G15" s="21">
        <f>G3*A15</f>
        <v>195</v>
      </c>
      <c r="H15" s="21">
        <f>H3*A15</f>
        <v>330</v>
      </c>
      <c r="I15" s="21">
        <f>I3*A15</f>
        <v>240</v>
      </c>
      <c r="J15" s="21">
        <f>J3*A15</f>
        <v>315</v>
      </c>
      <c r="K15" s="21">
        <f>K3*A15</f>
        <v>285</v>
      </c>
      <c r="L15" s="21">
        <f>L3*A15</f>
        <v>225</v>
      </c>
      <c r="M15" s="21">
        <f>M3*A15</f>
        <v>255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26</vt:i4>
      </vt:variant>
    </vt:vector>
  </HeadingPairs>
  <TitlesOfParts>
    <vt:vector size="26" baseType="lpstr">
      <vt:lpstr>Multiplication table</vt:lpstr>
      <vt:lpstr>Ordered grid</vt:lpstr>
      <vt:lpstr>Mixed grid 1</vt:lpstr>
      <vt:lpstr>Mixed Grid 1 answers</vt:lpstr>
      <vt:lpstr>Mixed grid 2</vt:lpstr>
      <vt:lpstr>Mixed grid 2 answers</vt:lpstr>
      <vt:lpstr>Mixed grid 3</vt:lpstr>
      <vt:lpstr>Mixed grid 3 answers</vt:lpstr>
      <vt:lpstr>Mixed grid 10,100,1000</vt:lpstr>
      <vt:lpstr>Mixed grid 10,100,1000, answers</vt:lpstr>
      <vt:lpstr>Ordered grid decimals</vt:lpstr>
      <vt:lpstr>Ordered grid decimals answers</vt:lpstr>
      <vt:lpstr>Sheet1</vt:lpstr>
      <vt:lpstr>Ordered grid decimals 2</vt:lpstr>
      <vt:lpstr>Ordered grid decimals 2 answers</vt:lpstr>
      <vt:lpstr>Mixed grid decimals</vt:lpstr>
      <vt:lpstr>Mixed grid decimals (answers)</vt:lpstr>
      <vt:lpstr>Division task 1 </vt:lpstr>
      <vt:lpstr>Division task 1 Answers</vt:lpstr>
      <vt:lpstr>ordered answers</vt:lpstr>
      <vt:lpstr>ordered 12 plus </vt:lpstr>
      <vt:lpstr>plus 12 Answers</vt:lpstr>
      <vt:lpstr>Plus 13 </vt:lpstr>
      <vt:lpstr>Plus 13 answers</vt:lpstr>
      <vt:lpstr>Mixed 13 plus</vt:lpstr>
      <vt:lpstr>Mixed 13 plus answers</vt:lpstr>
    </vt:vector>
  </TitlesOfParts>
  <Company>South Farnham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Ruth Hall</dc:creator>
  <cp:lastModifiedBy>Rachael Goodchild</cp:lastModifiedBy>
  <cp:lastPrinted>2019-06-14T10:33:07Z</cp:lastPrinted>
  <dcterms:created xsi:type="dcterms:W3CDTF">2016-01-06T14:53:33Z</dcterms:created>
  <dcterms:modified xsi:type="dcterms:W3CDTF">2019-06-14T10:33:10Z</dcterms:modified>
</cp:coreProperties>
</file>